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739" documentId="120_S{2AC9BD13-BADA-5192-A53E-5A8FF88502F6}" xr6:coauthVersionLast="47" xr6:coauthVersionMax="47" xr10:uidLastSave="{121B5DED-40DF-4459-838B-33BB4E9B3A69}"/>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I5" i="2"/>
  <c r="J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<sst xmlns="http://schemas.openxmlformats.org/spreadsheetml/2006/main" count="181593" uniqueCount="39212">
  <si>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</si>
  <si>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</si>
  <si>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</si>
  <si>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</si>
  <si>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</si>
  <si>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</si>
  <si>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</si>
  <si>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</si>
  <si>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</si>
  <si>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</si>
  <si>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</si>
  <si>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</si>
  <si>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</si>
  <si>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</si>
  <si>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</si>
  <si>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</si>
  <si>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</si>
  <si>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</si>
  <si>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</si>
  <si>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</si>
  <si>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</si>
  <si>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</si>
  <si>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</si>
  <si>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</si>
  <si>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</si>
  <si>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</si>
  <si>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</si>
  <si>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</si>
  <si>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</si>
  <si>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</si>
  <si>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</si>
  <si>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</si>
  <si>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</si>
  <si>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</si>
  <si>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</si>
  <si>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</si>
  <si>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</si>
  <si>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</si>
  <si>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</si>
  <si>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</si>
  <si>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</si>
  <si>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</si>
  <si>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</si>
  <si>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</si>
  <si>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</si>
  <si>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</si>
  <si>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</si>
  <si>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</si>
  <si>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</si>
  <si>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</si>
  <si>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</si>
  <si>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</si>
  <si>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</si>
  <si>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</si>
  <si>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</si>
  <si>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</si>
  <si>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</si>
  <si>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</si>
  <si>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</si>
  <si>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</si>
  <si>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</si>
  <si>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</si>
  <si>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</si>
  <si>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</si>
  <si>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</si>
  <si>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</si>
  <si>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</si>
  <si>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</si>
  <si>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</si>
  <si>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</si>
  <si>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</si>
  <si>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</si>
  <si>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</si>
  <si>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</si>
  <si>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</si>
  <si>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</si>
  <si>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</si>
  <si>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</si>
  <si>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</si>
  <si>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</si>
  <si>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</si>
  <si>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</si>
  <si>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</si>
  <si>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</si>
  <si>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</si>
  <si>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</si>
  <si>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</si>
  <si>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</si>
  <si>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</si>
  <si>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</si>
  <si>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</si>
  <si>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</si>
  <si>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</si>
  <si>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</si>
  <si>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</si>
  <si>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</si>
  <si>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</si>
  <si>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</si>
  <si>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</si>
  <si>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</si>
  <si>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</si>
  <si>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</si>
  <si>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</si>
  <si>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</si>
  <si>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</si>
  <si>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</si>
  <si>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</si>
  <si>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</si>
  <si>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</si>
  <si>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</si>
  <si>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</si>
  <si>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</si>
  <si>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</si>
  <si>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</si>
  <si>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</si>
  <si>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</si>
  <si>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</si>
  <si>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</si>
  <si>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</si>
  <si>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</si>
  <si>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</si>
  <si>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</si>
  <si>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</si>
  <si>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</si>
  <si>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</si>
  <si>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</si>
  <si>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</si>
  <si>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</si>
  <si>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</si>
  <si>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</si>
  <si>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</si>
  <si>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</si>
  <si>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</si>
  <si>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</si>
  <si>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</si>
  <si>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</si>
  <si>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</si>
  <si>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</si>
  <si>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</si>
  <si>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</si>
  <si>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</si>
  <si>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</si>
  <si>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</si>
  <si>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</si>
  <si>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</si>
  <si>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</si>
  <si>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</si>
  <si>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</si>
  <si>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</si>
  <si>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</si>
  <si>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</si>
  <si>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</si>
  <si>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</si>
  <si>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</si>
  <si>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</si>
  <si>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</si>
  <si>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</si>
  <si>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</si>
  <si>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</si>
  <si>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</si>
  <si>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</si>
  <si>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</si>
  <si>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</si>
  <si>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</si>
  <si>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</si>
  <si>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</si>
  <si>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</si>
  <si>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</si>
  <si>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</si>
  <si>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</si>
  <si>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</si>
  <si>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</si>
  <si>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</si>
  <si>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</si>
  <si>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</si>
  <si>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</si>
  <si>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</si>
  <si>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</si>
  <si>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</si>
  <si>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</si>
  <si>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</si>
  <si>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</si>
  <si>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</si>
  <si>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</si>
  <si>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</si>
  <si>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</si>
  <si>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</si>
  <si>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</si>
  <si>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</si>
  <si>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</si>
  <si>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</si>
  <si>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</si>
  <si>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</si>
  <si>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</si>
  <si>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</si>
  <si>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</si>
  <si>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</si>
  <si>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</si>
  <si>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</si>
  <si>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</si>
  <si>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</si>
  <si>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</si>
  <si>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</si>
  <si>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</si>
  <si>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</si>
  <si>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</si>
  <si>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</si>
  <si>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</si>
  <si>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</si>
  <si>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</si>
  <si>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</si>
  <si>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</si>
  <si>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</si>
  <si>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</si>
  <si>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</si>
  <si>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</si>
  <si>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</si>
  <si>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</si>
  <si>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</si>
  <si>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</si>
  <si>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</si>
  <si>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</si>
  <si>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</si>
  <si>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</si>
  <si>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</si>
  <si>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</si>
  <si>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</si>
  <si>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</si>
  <si>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</si>
  <si>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</si>
  <si>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</si>
  <si>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</si>
  <si>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</si>
  <si>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</si>
  <si>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</si>
  <si>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</si>
  <si>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</si>
  <si>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</si>
  <si>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</si>
  <si>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</si>
  <si>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</si>
  <si>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</si>
  <si>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</si>
  <si>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</si>
  <si>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</si>
  <si>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</si>
  <si>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</si>
  <si>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</si>
  <si>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</si>
  <si>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</si>
  <si>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</si>
  <si>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</si>
  <si>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</si>
  <si>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</si>
  <si>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</si>
  <si>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</si>
  <si>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</si>
  <si>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</si>
  <si>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</si>
  <si>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</si>
  <si>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</si>
  <si>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</si>
  <si>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</si>
  <si>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</si>
  <si>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</si>
  <si>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</si>
  <si>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</si>
  <si>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</si>
  <si>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</si>
  <si>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</si>
  <si>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</si>
  <si>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</si>
  <si>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</si>
  <si>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</si>
  <si>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</si>
  <si>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</si>
  <si>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</si>
  <si>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</si>
  <si>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</si>
  <si>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</si>
  <si>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</si>
  <si>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</si>
  <si>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</si>
  <si>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</si>
  <si>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</si>
  <si>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</si>
  <si>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</si>
  <si>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</si>
  <si>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</si>
  <si>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</si>
  <si>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</si>
  <si>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</si>
  <si>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</si>
  <si>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</si>
  <si>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</si>
  <si>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</si>
  <si>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</si>
  <si>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</si>
  <si>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</si>
  <si>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</si>
  <si>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</si>
  <si>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</si>
  <si>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</si>
  <si>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</si>
  <si>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</si>
  <si>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</si>
  <si>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</si>
  <si>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</si>
  <si>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</si>
  <si>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</si>
  <si>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</si>
  <si>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</si>
  <si>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</si>
  <si>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</si>
  <si>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</si>
  <si>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</si>
  <si>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</si>
  <si>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</si>
  <si>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</si>
  <si>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</si>
  <si>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</si>
  <si>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</si>
  <si>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</si>
  <si>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</si>
  <si>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</si>
  <si>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</si>
  <si>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</si>
  <si>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</si>
  <si>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</si>
  <si>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</si>
  <si>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</si>
  <si>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</si>
  <si>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</si>
  <si>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</si>
  <si>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</si>
  <si>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</si>
  <si>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</si>
  <si>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</si>
  <si>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</si>
  <si>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</si>
  <si>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</si>
  <si>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</si>
  <si>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</si>
  <si>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</si>
  <si>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</si>
  <si>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</si>
  <si>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</si>
  <si>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</si>
  <si>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</si>
  <si>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</si>
  <si>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</si>
  <si>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</si>
  <si>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</si>
  <si>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</si>
  <si>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</si>
  <si>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</si>
  <si>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</si>
  <si>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</si>
  <si>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</si>
  <si>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</si>
  <si>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</si>
  <si>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</si>
  <si>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</si>
  <si>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</si>
  <si>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</si>
  <si>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</si>
  <si>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</si>
  <si>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</si>
  <si>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</si>
  <si>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</si>
  <si>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</si>
  <si>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</si>
  <si>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</si>
  <si>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</si>
  <si>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</si>
  <si>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</si>
  <si>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</si>
  <si>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</si>
  <si>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</si>
  <si>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</si>
  <si>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</si>
  <si>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</si>
  <si>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</si>
  <si>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</si>
  <si>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</si>
  <si>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</si>
  <si>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</si>
  <si>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</si>
  <si>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</si>
  <si>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</si>
  <si>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</si>
  <si>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</si>
  <si>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</si>
  <si>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</si>
  <si>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</si>
  <si>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</si>
  <si>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</si>
  <si>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</si>
  <si>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</si>
  <si>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</si>
  <si>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</si>
  <si>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</si>
  <si>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</si>
  <si>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</si>
  <si>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</si>
  <si>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</si>
  <si>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</si>
  <si>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</si>
  <si>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</si>
  <si>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</si>
  <si>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</si>
  <si>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</si>
  <si>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</si>
  <si>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</si>
  <si>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</si>
  <si>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</si>
  <si>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</si>
  <si>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</si>
  <si>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</si>
  <si>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</si>
  <si>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</si>
  <si>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</si>
  <si>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</si>
  <si>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</si>
  <si>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</si>
  <si>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</si>
  <si>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</si>
  <si>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</si>
  <si>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</si>
  <si>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</si>
  <si>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</si>
  <si>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</si>
  <si>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</si>
  <si>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</si>
  <si>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</si>
  <si>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</si>
  <si>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</si>
  <si>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</si>
  <si>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</si>
  <si>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</si>
  <si>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</si>
  <si>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</si>
  <si>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</si>
  <si>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</si>
  <si>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</si>
  <si>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</si>
  <si>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</si>
  <si>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</si>
  <si>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</si>
  <si>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</si>
  <si>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</si>
  <si>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</si>
  <si>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</si>
  <si>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</si>
  <si>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</si>
  <si>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</si>
  <si>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</si>
  <si>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</si>
  <si>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</si>
  <si>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</si>
  <si>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</si>
  <si>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</si>
  <si>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</si>
  <si>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</si>
  <si>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</si>
  <si>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</si>
  <si>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</si>
  <si>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</si>
  <si>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</si>
  <si>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</si>
  <si>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</si>
  <si>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</si>
  <si>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</si>
  <si>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</si>
  <si>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</si>
  <si>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</si>
  <si>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</si>
  <si>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</si>
  <si>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</si>
  <si>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</si>
  <si>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</si>
  <si>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</si>
  <si>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</si>
  <si>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</si>
  <si>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</si>
  <si>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</si>
  <si>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</si>
  <si>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</si>
  <si>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</si>
  <si>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</si>
  <si>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</si>
  <si>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</si>
  <si>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</si>
  <si>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</si>
  <si>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</si>
  <si>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</si>
  <si>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</si>
  <si>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</si>
  <si>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</si>
  <si>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</si>
  <si>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</si>
  <si>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</si>
  <si>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</si>
  <si>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</si>
  <si>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</si>
  <si>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</si>
  <si>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</si>
  <si>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</si>
  <si>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</si>
  <si>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</si>
  <si>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</si>
  <si>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</si>
  <si>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</si>
  <si>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</si>
  <si>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</si>
  <si>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</si>
  <si>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</si>
  <si>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</si>
  <si>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</si>
  <si>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</si>
  <si>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</si>
  <si>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</si>
  <si>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</si>
  <si>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</si>
  <si>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</si>
  <si>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</si>
  <si>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</si>
  <si>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</si>
  <si>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</si>
  <si>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</si>
  <si>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</si>
  <si>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</si>
  <si>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</si>
  <si>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</si>
  <si>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</si>
  <si>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</si>
  <si>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</si>
  <si>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</si>
  <si>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</si>
  <si>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</si>
  <si>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</si>
  <si>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</si>
  <si>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</si>
  <si>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</si>
  <si>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</si>
  <si>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</si>
  <si>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</si>
  <si>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</si>
  <si>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</si>
  <si>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</si>
  <si>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</si>
  <si>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</si>
  <si>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</si>
  <si>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</si>
  <si>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</si>
  <si>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</si>
  <si>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</si>
  <si>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</si>
  <si>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</si>
  <si>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</si>
  <si>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</si>
  <si>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</si>
  <si>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</si>
  <si>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</si>
  <si>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</si>
  <si>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</si>
  <si>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</si>
  <si>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</si>
  <si>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</si>
  <si>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</si>
  <si>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</si>
  <si>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</si>
  <si>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</si>
  <si>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</si>
  <si>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</si>
  <si>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</si>
  <si>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</si>
  <si>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</si>
  <si>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</si>
  <si>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</si>
  <si>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</si>
  <si>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</si>
  <si>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</si>
  <si>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</si>
  <si>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</si>
  <si>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</si>
  <si>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</si>
  <si>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</si>
  <si>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</si>
  <si>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</si>
  <si>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</si>
  <si>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</si>
  <si>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</si>
  <si>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</si>
  <si>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</si>
  <si>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</si>
  <si>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</si>
  <si>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</si>
  <si>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</si>
  <si>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</si>
  <si>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</si>
  <si>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</si>
  <si>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</si>
  <si>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</si>
  <si>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</si>
  <si>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</si>
  <si>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</si>
  <si>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</si>
  <si>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</si>
  <si>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</si>
  <si>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</si>
  <si>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</si>
  <si>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</si>
  <si>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</si>
  <si>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</si>
  <si>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</si>
  <si>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</si>
  <si>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</si>
  <si>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</si>
  <si>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</si>
  <si>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</si>
  <si>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</si>
  <si>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</si>
  <si>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</si>
  <si>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</si>
  <si>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</si>
  <si>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</si>
  <si>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</si>
  <si>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</si>
  <si>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</si>
  <si>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</si>
  <si>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</si>
  <si>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</si>
  <si>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</si>
  <si>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</si>
  <si>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</si>
  <si>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</si>
  <si>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</si>
  <si>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</si>
  <si>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</si>
  <si>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</si>
  <si>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</si>
  <si>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</si>
  <si>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</si>
  <si>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</si>
  <si>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</si>
  <si>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</si>
  <si>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</si>
  <si>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</si>
  <si>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</si>
  <si>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</si>
  <si>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</si>
  <si>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</si>
  <si>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</si>
  <si>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</si>
  <si>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</si>
  <si>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</si>
  <si>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</si>
  <si>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</si>
  <si>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</si>
  <si>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</si>
  <si>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</si>
  <si>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</si>
  <si>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</si>
  <si>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</si>
  <si>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</si>
  <si>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</si>
  <si>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</si>
  <si>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</si>
  <si>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</si>
  <si>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</si>
  <si>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</si>
  <si>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</si>
  <si>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</si>
  <si>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</si>
  <si>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</si>
  <si>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</si>
  <si>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</si>
  <si>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</si>
  <si>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</si>
  <si>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</si>
  <si>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</si>
  <si>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</si>
  <si>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</si>
  <si>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</si>
  <si>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</si>
  <si>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</si>
  <si>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</si>
  <si>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</si>
  <si>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</si>
  <si>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</si>
  <si>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</si>
  <si>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</si>
  <si>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</si>
  <si>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</si>
  <si>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</si>
  <si>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</si>
  <si>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</si>
  <si>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</si>
  <si>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</si>
  <si>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</si>
  <si>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</si>
  <si>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</si>
  <si>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</si>
  <si>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</si>
  <si>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</si>
  <si>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</si>
  <si>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</si>
  <si>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</si>
  <si>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</si>
  <si>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</si>
  <si>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</si>
  <si>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</si>
  <si>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</si>
  <si>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</si>
  <si>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</si>
  <si>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</si>
  <si>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</si>
  <si>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</si>
  <si>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</si>
  <si>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</si>
  <si>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</si>
  <si>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</si>
  <si>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</si>
  <si>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</si>
  <si>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</si>
  <si>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</si>
  <si>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</si>
  <si>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</si>
  <si>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</si>
  <si>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</si>
  <si>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</si>
  <si>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</si>
  <si>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</si>
  <si>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</si>
  <si>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</si>
  <si>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</si>
  <si>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</si>
  <si>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</si>
  <si>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</si>
  <si>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</si>
  <si>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</si>
  <si>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</si>
  <si>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</si>
  <si>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</si>
  <si>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</si>
  <si>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</si>
  <si>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</si>
  <si>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</si>
  <si>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</si>
  <si>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</si>
  <si>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</si>
  <si>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</si>
  <si>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</si>
  <si>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</si>
  <si>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</si>
  <si>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</si>
  <si>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</si>
  <si>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</si>
  <si>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</si>
  <si>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</si>
  <si>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</si>
  <si>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</si>
  <si>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</si>
  <si>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</si>
  <si>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</si>
  <si>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</si>
  <si>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</si>
  <si>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</si>
  <si>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</si>
  <si>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</si>
  <si>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</si>
  <si>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</si>
  <si>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</si>
  <si>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</si>
  <si>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</si>
  <si>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</si>
  <si>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</si>
  <si>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</si>
  <si>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</si>
  <si>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</si>
  <si>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</si>
  <si>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</si>
  <si>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</si>
  <si>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</si>
  <si>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</si>
  <si>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</si>
  <si>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</si>
  <si>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</si>
  <si>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</si>
  <si>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</si>
  <si>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</si>
  <si>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</si>
  <si>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</si>
  <si>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</si>
  <si>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</si>
  <si>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</si>
  <si>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</si>
  <si>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</si>
  <si>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</si>
  <si>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</si>
  <si>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</si>
  <si>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</si>
  <si>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</si>
  <si>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</si>
  <si>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</si>
  <si>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</si>
  <si>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</si>
  <si>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</si>
  <si>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</si>
  <si>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</si>
  <si>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</si>
  <si>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</si>
  <si>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</si>
  <si>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</si>
  <si>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</si>
  <si>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</si>
  <si>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</si>
  <si>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</si>
  <si>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</si>
  <si>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</si>
  <si>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</si>
  <si>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</si>
  <si>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</si>
  <si>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</si>
  <si>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</si>
  <si>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</si>
  <si>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</si>
  <si>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</si>
  <si>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</si>
  <si>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</si>
  <si>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</si>
  <si>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</si>
  <si>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</si>
  <si>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</si>
  <si>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</si>
  <si>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</si>
  <si>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</si>
  <si>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</si>
  <si>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</si>
  <si>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</si>
  <si>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</si>
  <si>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</si>
  <si>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</si>
  <si>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</si>
  <si>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</si>
  <si>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</si>
  <si>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</si>
  <si>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</si>
  <si>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</si>
  <si>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</si>
  <si>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</si>
  <si>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</si>
  <si>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</si>
  <si>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</si>
  <si>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</si>
  <si>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</si>
  <si>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</si>
  <si>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</si>
  <si>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</si>
  <si>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</si>
  <si>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</si>
  <si>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</si>
  <si>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</si>
  <si>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</si>
  <si>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</si>
  <si>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</si>
  <si>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</si>
  <si>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</si>
  <si>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</si>
  <si>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</si>
  <si>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</si>
  <si>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</si>
  <si>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</si>
  <si>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</si>
  <si>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</si>
  <si>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</si>
  <si>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</si>
  <si>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</si>
  <si>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</si>
  <si>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</si>
  <si>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</si>
  <si>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</si>
  <si>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</si>
  <si>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</si>
  <si>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</si>
  <si>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</si>
  <si>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</si>
  <si>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</si>
  <si>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</si>
  <si>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</si>
  <si>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</si>
  <si>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</si>
  <si>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</si>
  <si>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</si>
  <si>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</si>
  <si>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</si>
  <si>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</si>
  <si>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</si>
  <si>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</si>
  <si>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</si>
  <si>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</si>
  <si>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</si>
  <si>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</si>
  <si>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</si>
  <si>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</si>
  <si>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</si>
  <si>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</si>
  <si>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</si>
  <si>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</si>
  <si>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</si>
  <si>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</si>
  <si>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</si>
  <si>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</si>
  <si>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</si>
  <si>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</si>
  <si>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</si>
  <si>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</si>
  <si>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</si>
  <si>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</si>
  <si>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</si>
  <si>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</si>
  <si>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</si>
  <si>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</si>
  <si>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</si>
  <si>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</si>
  <si>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</si>
  <si>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</si>
  <si>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</si>
  <si>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</si>
  <si>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</si>
  <si>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</si>
  <si>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</si>
  <si>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</si>
  <si>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</si>
  <si>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</si>
  <si>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</si>
  <si>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</si>
  <si>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</si>
  <si>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</si>
  <si>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</si>
  <si>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</si>
  <si>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</si>
  <si>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</si>
  <si>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</si>
  <si>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</si>
  <si>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</si>
  <si>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</si>
  <si>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</si>
  <si>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</si>
  <si>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</si>
  <si>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</si>
  <si>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</si>
  <si>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</si>
  <si>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</si>
  <si>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</si>
  <si>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</si>
  <si>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</si>
  <si>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</si>
  <si>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</si>
  <si>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</si>
  <si>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</si>
  <si>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</si>
  <si>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</si>
  <si>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</si>
  <si>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</si>
  <si>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</si>
  <si>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</si>
  <si>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</si>
  <si>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</si>
  <si>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</si>
  <si>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</si>
  <si>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</si>
  <si>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</si>
  <si>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</si>
  <si>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</si>
  <si>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</si>
  <si>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</si>
  <si>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</si>
  <si>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</si>
  <si>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</si>
  <si>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</si>
  <si>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</si>
  <si>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</si>
  <si>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</si>
  <si>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</si>
  <si>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</si>
  <si>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</si>
  <si>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</si>
  <si>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</si>
  <si>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</si>
  <si>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</si>
  <si>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</si>
  <si>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</si>
  <si>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</si>
  <si>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</si>
  <si>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</si>
  <si>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</si>
  <si>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</si>
  <si>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</si>
  <si>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</si>
  <si>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</si>
  <si>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</si>
  <si>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</si>
  <si>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</si>
  <si>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</si>
  <si>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</si>
  <si>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</si>
  <si>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</si>
  <si>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</si>
  <si>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</si>
  <si>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</si>
  <si>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</si>
  <si>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</si>
  <si>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</si>
  <si>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</si>
  <si>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</si>
  <si>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</si>
  <si>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</si>
  <si>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</si>
  <si>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</si>
  <si>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</si>
  <si>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</si>
  <si>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</si>
  <si>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</si>
  <si>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</si>
  <si>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</si>
  <si>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</si>
  <si>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</si>
  <si>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</si>
  <si>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</si>
  <si>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</si>
  <si>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</si>
  <si>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</si>
  <si>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</si>
  <si>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</si>
  <si>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</si>
  <si>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</si>
  <si>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</si>
  <si>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</si>
  <si>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</si>
  <si>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</si>
  <si>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</si>
  <si>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</si>
  <si>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</si>
  <si>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</si>
  <si>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</si>
  <si>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</si>
  <si>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</si>
  <si>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</si>
  <si>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</si>
  <si>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</si>
  <si>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</si>
  <si>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</si>
  <si>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</si>
  <si>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</si>
  <si>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</si>
  <si>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</si>
  <si>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</si>
  <si>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</si>
  <si>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</si>
  <si>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</si>
  <si>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</si>
  <si>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</si>
  <si>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</si>
  <si>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</si>
  <si>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</si>
  <si>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</si>
  <si>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</si>
  <si>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</si>
  <si>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</si>
  <si>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</si>
  <si>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</si>
  <si>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</si>
  <si>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</si>
  <si>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</si>
  <si>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</si>
  <si>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</si>
  <si>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</si>
  <si>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</si>
  <si>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</si>
  <si>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</si>
  <si>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</si>
  <si>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</si>
  <si>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</si>
  <si>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</si>
  <si>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</si>
  <si>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</si>
  <si>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</si>
  <si>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</si>
  <si>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</si>
  <si>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</si>
  <si>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</si>
  <si>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</si>
  <si>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</si>
  <si>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</si>
  <si>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</si>
  <si>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</si>
  <si>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</si>
  <si>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</si>
  <si>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</si>
  <si>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</si>
  <si>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</si>
  <si>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</si>
  <si>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</si>
  <si>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</si>
  <si>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</si>
  <si>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</si>
  <si>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</si>
  <si>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</si>
  <si>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</si>
  <si>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</si>
  <si>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</si>
  <si>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</si>
  <si>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</si>
  <si>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</si>
  <si>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</si>
  <si>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</si>
  <si>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</si>
  <si>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</si>
  <si>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</si>
  <si>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</si>
  <si>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</si>
  <si>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</si>
  <si>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</si>
  <si>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</si>
  <si>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</si>
  <si>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</si>
  <si>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</si>
  <si>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</si>
  <si>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</si>
  <si>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</si>
  <si>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</si>
  <si>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</si>
  <si>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</si>
  <si>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</si>
  <si>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</si>
  <si>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</si>
  <si>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</si>
  <si>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</si>
  <si>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</si>
  <si>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</si>
  <si>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</si>
  <si>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</si>
  <si>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</si>
  <si>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</si>
  <si>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</si>
  <si>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</si>
  <si>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</si>
  <si>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</si>
  <si>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</si>
  <si>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</si>
  <si>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</si>
  <si>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</si>
  <si>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</si>
  <si>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</si>
  <si>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</si>
  <si>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</si>
  <si>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</si>
  <si>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</si>
  <si>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</si>
  <si>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</si>
  <si>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</si>
  <si>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</si>
  <si>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</si>
  <si>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</si>
  <si>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</si>
  <si>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</si>
  <si>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</si>
  <si>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</si>
  <si>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</si>
  <si>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</si>
  <si>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</si>
  <si>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</si>
  <si>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</si>
  <si>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</si>
  <si>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</si>
  <si>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</si>
  <si>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</si>
  <si>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</si>
  <si>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</si>
  <si>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</si>
  <si>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</si>
  <si>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</si>
  <si>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</si>
  <si>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</si>
  <si>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</si>
  <si>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</si>
  <si>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</si>
  <si>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</si>
  <si>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</si>
  <si>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</si>
  <si>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</si>
  <si>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</si>
  <si>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</si>
  <si>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</si>
  <si>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</si>
  <si>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</si>
  <si>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</si>
  <si>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</si>
  <si>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</si>
  <si>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</si>
  <si>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</si>
  <si>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</si>
  <si>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</si>
  <si>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</si>
  <si>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</si>
  <si>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</si>
  <si>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</si>
  <si>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</si>
  <si>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</si>
  <si>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</si>
  <si>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</si>
  <si>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</si>
  <si>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</si>
  <si>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</si>
  <si>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</si>
  <si>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</si>
  <si>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</si>
  <si>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</si>
  <si>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</si>
  <si>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</si>
  <si>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</si>
  <si>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</si>
  <si>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</si>
  <si>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</si>
  <si>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</si>
  <si>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</si>
  <si>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</si>
  <si>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</si>
  <si>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</si>
  <si>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</si>
  <si>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</si>
  <si>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</si>
  <si>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</si>
  <si>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</si>
  <si>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</si>
  <si>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</si>
  <si>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</si>
  <si>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</si>
  <si>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</si>
  <si>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</si>
  <si>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</si>
  <si>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</si>
  <si>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</si>
  <si>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</si>
  <si>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</si>
  <si>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</si>
  <si>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</si>
  <si>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</si>
  <si>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</si>
  <si>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</si>
  <si>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</si>
  <si>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</si>
  <si>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</si>
  <si>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</si>
  <si>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</si>
  <si>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</si>
  <si>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</si>
  <si>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</si>
  <si>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</si>
  <si>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</si>
  <si>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</si>
  <si>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</si>
  <si>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</si>
  <si>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</si>
  <si>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</si>
  <si>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</si>
  <si>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</si>
  <si>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</si>
  <si>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</si>
  <si>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</si>
  <si>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</si>
  <si>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</si>
  <si>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</si>
  <si>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</si>
  <si>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</si>
  <si>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</si>
  <si>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</si>
  <si>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</si>
  <si>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</si>
  <si>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</si>
  <si>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</si>
  <si>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</si>
  <si>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</si>
  <si>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</si>
  <si>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</si>
  <si>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</si>
  <si>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</si>
  <si>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</si>
  <si>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</si>
  <si>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</si>
  <si>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</si>
  <si>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</si>
  <si>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</si>
  <si>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</si>
  <si>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</si>
  <si>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</si>
  <si>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</si>
  <si>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</si>
  <si>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</si>
  <si>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</si>
  <si>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</si>
  <si>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</si>
  <si>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</si>
  <si>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</si>
  <si>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</si>
  <si>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</si>
  <si>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</si>
  <si>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</si>
  <si>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</si>
  <si>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</si>
  <si>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</si>
  <si>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</si>
  <si>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</si>
  <si>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</si>
  <si>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</si>
  <si>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</si>
  <si>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</si>
  <si>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</si>
  <si>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</si>
  <si>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</si>
  <si>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</si>
  <si>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</si>
  <si>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</si>
  <si>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</si>
  <si>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</si>
  <si>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</si>
  <si>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</si>
  <si>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</si>
  <si>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</si>
  <si>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</si>
  <si>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</si>
  <si>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</si>
  <si>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</si>
  <si>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</si>
  <si>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</si>
  <si>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</si>
  <si>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</si>
  <si>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</si>
  <si>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</si>
  <si>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</si>
  <si>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</si>
  <si>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</si>
  <si>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</si>
  <si>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</si>
  <si>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</si>
  <si>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</si>
  <si>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</si>
  <si>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</si>
  <si>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</si>
  <si>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</si>
  <si>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</si>
  <si>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</si>
  <si>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</si>
  <si>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</si>
  <si>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</si>
  <si>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</si>
  <si>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</si>
  <si>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</si>
  <si>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</si>
  <si>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</si>
  <si>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</si>
  <si>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</si>
  <si>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</si>
  <si>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</si>
  <si>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</si>
  <si>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</si>
  <si>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</si>
  <si>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</si>
  <si>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</si>
  <si>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</si>
  <si>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</si>
  <si>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</si>
  <si>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</si>
  <si>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</si>
  <si>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</si>
  <si>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</si>
  <si>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</si>
  <si>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</si>
  <si>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</si>
  <si>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</si>
  <si>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</si>
  <si>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</si>
  <si>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</si>
  <si>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</si>
  <si>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</si>
  <si>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</si>
  <si>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</si>
  <si>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</si>
  <si>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</si>
  <si>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</si>
  <si>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</si>
  <si>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</si>
  <si>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</si>
  <si>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</si>
  <si>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</si>
  <si>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</si>
  <si>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</si>
  <si>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</si>
  <si>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</si>
  <si>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</si>
  <si>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</si>
  <si>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</si>
  <si>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</si>
  <si>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</si>
  <si>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</si>
  <si>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</si>
  <si>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</si>
  <si>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</si>
  <si>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</si>
  <si>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</si>
  <si>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</si>
  <si>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</si>
  <si>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</si>
  <si>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</si>
  <si>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</si>
  <si>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</si>
  <si>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</si>
  <si>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</si>
  <si>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</si>
  <si>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</si>
  <si>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</si>
  <si>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</si>
  <si>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</si>
  <si>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</si>
  <si>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</si>
  <si>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</si>
  <si>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</si>
  <si>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</si>
  <si>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</si>
  <si>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</si>
  <si>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</si>
  <si>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</si>
  <si>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</si>
  <si>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</si>
  <si>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</si>
  <si>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</si>
  <si>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</si>
  <si>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</si>
  <si>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</si>
  <si>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</si>
  <si>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</si>
  <si>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</si>
  <si>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</si>
  <si>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</si>
  <si>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</si>
  <si>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</si>
  <si>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</si>
  <si>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</si>
  <si>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</si>
  <si>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</si>
  <si>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</si>
  <si>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</si>
  <si>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</si>
  <si>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</si>
  <si>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</si>
  <si>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</si>
  <si>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</si>
  <si>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</si>
  <si>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</si>
  <si>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</si>
  <si>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</si>
  <si>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</si>
  <si>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</si>
  <si>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</si>
  <si>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</si>
  <si>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</si>
  <si>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</si>
  <si>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</si>
  <si>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</si>
  <si>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</si>
  <si>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</si>
  <si>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</si>
  <si>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</si>
  <si>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</si>
  <si>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</si>
  <si>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</si>
  <si>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</si>
  <si>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</si>
  <si>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</si>
  <si>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</si>
  <si>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</si>
  <si>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</si>
  <si>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</si>
  <si>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</si>
  <si>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</si>
  <si>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</si>
  <si>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</si>
  <si>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</si>
  <si>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</si>
  <si>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</si>
  <si>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</si>
  <si>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</si>
  <si>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</si>
  <si>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</si>
  <si>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</si>
  <si>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</si>
  <si>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</si>
  <si>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</si>
  <si>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</si>
  <si>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</si>
  <si>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</si>
  <si>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</si>
  <si>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</si>
  <si>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</si>
  <si>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</si>
  <si>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</si>
  <si>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</si>
  <si>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</si>
  <si>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</si>
  <si>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</si>
  <si>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</si>
  <si>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</si>
  <si>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</si>
  <si>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</si>
  <si>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</si>
  <si>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</si>
  <si>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</si>
  <si>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</si>
  <si>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</si>
  <si>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</si>
  <si>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</si>
  <si>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</si>
  <si>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</si>
  <si>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</si>
  <si>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</si>
  <si>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</si>
  <si>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</si>
  <si>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</si>
  <si>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</si>
  <si>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</si>
  <si>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</si>
  <si>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</si>
  <si>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</si>
  <si>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</si>
  <si>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</si>
  <si>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</si>
  <si>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</si>
  <si>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</si>
  <si>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</si>
  <si>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</si>
  <si>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</si>
  <si>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</si>
  <si>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</si>
  <si>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</si>
  <si>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</si>
  <si>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</si>
  <si>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</si>
  <si>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</si>
  <si>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</si>
  <si>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</si>
  <si>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</si>
  <si>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</si>
  <si>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</si>
  <si>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</si>
  <si>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</si>
  <si>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</si>
  <si>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</si>
  <si>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</si>
  <si>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</si>
  <si>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</si>
  <si>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</si>
  <si>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</si>
  <si>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</si>
  <si>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</si>
  <si>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</si>
  <si>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</si>
  <si>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</si>
  <si>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</si>
  <si>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</si>
  <si>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</si>
  <si>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</si>
  <si>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</si>
  <si>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</si>
  <si>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</si>
  <si>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</si>
  <si>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</si>
  <si>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</si>
  <si>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</si>
  <si>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</si>
  <si>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</si>
  <si>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</si>
  <si>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</si>
  <si>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</si>
  <si>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</si>
  <si>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</si>
  <si>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</si>
  <si>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</si>
  <si>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</si>
  <si>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</si>
  <si>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</si>
  <si>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</si>
  <si>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</si>
  <si>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</si>
  <si>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</si>
  <si>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</si>
  <si>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</si>
  <si>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</si>
  <si>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</si>
  <si>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</si>
  <si>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</si>
  <si>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</si>
  <si>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</si>
  <si>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</si>
  <si>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</si>
  <si>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</si>
  <si>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</si>
  <si>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</si>
  <si>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</si>
  <si>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</si>
  <si>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</si>
  <si>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</si>
  <si>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</si>
  <si>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</si>
  <si>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</si>
  <si>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</si>
  <si>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</si>
  <si>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</si>
  <si>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</si>
  <si>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</si>
  <si>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</si>
  <si>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</si>
  <si>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</si>
  <si>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</si>
  <si>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</si>
  <si>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</si>
  <si>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</si>
  <si>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</si>
  <si>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</si>
  <si>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</si>
  <si>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</si>
  <si>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</si>
  <si>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</si>
  <si>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</si>
  <si>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</si>
  <si>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</si>
  <si>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</si>
  <si>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</si>
  <si>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</si>
  <si>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</si>
  <si>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</si>
  <si>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</si>
  <si>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</si>
  <si>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</si>
  <si>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</si>
  <si>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</si>
  <si>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</si>
  <si>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</si>
  <si>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</si>
  <si>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</si>
  <si>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</si>
  <si>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</si>
  <si>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</si>
  <si>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</si>
  <si>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</si>
  <si>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</si>
  <si>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</si>
  <si>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</si>
  <si>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</si>
  <si>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</si>
  <si>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</si>
  <si>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</si>
  <si>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</si>
  <si>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</si>
  <si>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</si>
  <si>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</si>
  <si>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</si>
  <si>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</si>
  <si>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</si>
  <si>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</si>
  <si>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</si>
  <si>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</si>
  <si>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</si>
  <si>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</si>
  <si>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</si>
  <si>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</si>
  <si>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</si>
  <si>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</si>
  <si>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</si>
  <si>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</si>
  <si>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</si>
  <si>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</si>
  <si>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</si>
  <si>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</si>
  <si>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</si>
  <si>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</si>
  <si>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</si>
  <si>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</si>
  <si>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</si>
  <si>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</si>
  <si>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</si>
  <si>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</si>
  <si>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</si>
  <si>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</si>
  <si>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</si>
  <si>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</si>
  <si>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</si>
  <si>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</si>
  <si>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</si>
  <si>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</si>
  <si>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</si>
  <si>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</si>
  <si>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</si>
  <si>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</si>
  <si>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</si>
  <si>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</si>
  <si>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</si>
  <si>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</si>
  <si>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</si>
  <si>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</si>
  <si>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</si>
  <si>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</si>
  <si>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</si>
  <si>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</si>
  <si>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</si>
  <si>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</si>
  <si>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</si>
  <si>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</si>
  <si>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</si>
  <si>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</si>
  <si>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</si>
  <si>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</si>
  <si>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</si>
  <si>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</si>
  <si>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</si>
  <si>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</si>
  <si>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</si>
  <si>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</si>
  <si>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</si>
  <si>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</si>
  <si>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</si>
  <si>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</si>
  <si>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</si>
  <si>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</si>
  <si>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</si>
  <si>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</si>
  <si>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</si>
  <si>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</si>
  <si>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</si>
  <si>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</si>
  <si>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</si>
  <si>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</si>
  <si>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</si>
  <si>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</si>
  <si>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</si>
  <si>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</si>
  <si>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</si>
  <si>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</si>
  <si>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</si>
  <si>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</si>
  <si>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</si>
  <si>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</si>
  <si>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</si>
  <si>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</si>
  <si>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</si>
  <si>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</si>
  <si>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</si>
  <si>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</si>
  <si>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</si>
  <si>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</si>
  <si>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</si>
  <si>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</si>
  <si>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</si>
  <si>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</si>
  <si>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</si>
  <si>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</si>
  <si>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</si>
  <si>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</si>
  <si>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</si>
  <si>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</si>
  <si>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</si>
  <si>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</si>
  <si>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</si>
  <si>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</si>
  <si>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</si>
  <si>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</si>
  <si>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</si>
  <si>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</si>
  <si>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</si>
  <si>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</si>
  <si>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</si>
  <si>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</si>
  <si>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</si>
  <si>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</si>
  <si>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</si>
  <si>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</si>
  <si>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</si>
  <si>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</si>
  <si>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</si>
  <si>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</si>
  <si>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</si>
  <si>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</si>
  <si>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</si>
  <si>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</si>
  <si>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</si>
  <si>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</si>
  <si>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</si>
  <si>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</si>
  <si>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</si>
  <si>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</si>
  <si>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</si>
  <si>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</si>
  <si>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</si>
  <si>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</si>
  <si>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</si>
  <si>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</si>
  <si>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</si>
  <si>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</si>
  <si>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</si>
  <si>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</si>
  <si>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</si>
  <si>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</si>
  <si>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</si>
  <si>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</si>
  <si>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</si>
  <si>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</si>
  <si>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</si>
  <si>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</si>
  <si>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</si>
  <si>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</si>
  <si>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</si>
  <si>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</si>
  <si>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</si>
  <si>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</si>
  <si>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</si>
  <si>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</si>
  <si>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</si>
  <si>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</si>
  <si>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</si>
  <si>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</si>
  <si>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</si>
  <si>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</si>
  <si>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</si>
  <si>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</si>
  <si>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</si>
  <si>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</si>
  <si>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</si>
  <si>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</si>
  <si>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</si>
  <si>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</si>
  <si>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</si>
  <si>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</si>
  <si>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</si>
  <si>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</si>
  <si>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</si>
  <si>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</si>
  <si>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</si>
  <si>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</si>
  <si>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</si>
  <si>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</si>
  <si>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</si>
  <si>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</si>
  <si>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</si>
  <si>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</si>
  <si>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</si>
  <si>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</si>
  <si>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</si>
  <si>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</si>
  <si>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</si>
  <si>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</si>
  <si>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</si>
  <si>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</si>
  <si>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</si>
  <si>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</si>
  <si>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</si>
  <si>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</si>
  <si>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</si>
  <si>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</si>
  <si>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</si>
  <si>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</si>
  <si>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</si>
  <si>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</si>
  <si>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</si>
  <si>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</si>
  <si>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</si>
  <si>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</si>
  <si>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</si>
  <si>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</si>
  <si>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</si>
  <si>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</si>
  <si>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</si>
  <si>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</si>
  <si>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</si>
  <si>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</si>
  <si>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</si>
  <si>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</si>
  <si>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</si>
  <si>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</si>
  <si>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</si>
  <si>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</si>
  <si>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</si>
  <si>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</si>
  <si>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</si>
  <si>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</si>
  <si>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</si>
  <si>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</si>
  <si>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</si>
  <si>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</si>
  <si>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</si>
  <si>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</si>
  <si>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</si>
  <si>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</si>
  <si>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</si>
  <si>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</si>
  <si>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</si>
  <si>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</si>
  <si>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</si>
  <si>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</si>
  <si>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</si>
  <si>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</si>
  <si>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</si>
  <si>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</si>
  <si>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</si>
  <si>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</si>
  <si>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</si>
  <si>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</si>
  <si>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</si>
  <si>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</si>
  <si>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</si>
  <si>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</si>
  <si>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</si>
  <si>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</si>
  <si>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</si>
  <si>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</si>
  <si>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</si>
  <si>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</si>
  <si>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</si>
  <si>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</si>
  <si>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</si>
  <si>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</si>
  <si>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</si>
  <si>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</si>
  <si>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</si>
  <si>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</si>
  <si>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</si>
  <si>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</si>
  <si>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</si>
  <si>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</si>
  <si>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</si>
  <si>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</si>
  <si>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</si>
  <si>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</si>
  <si>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</si>
  <si>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</si>
  <si>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</si>
  <si>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</si>
  <si>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</si>
  <si>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</si>
  <si>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</si>
  <si>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</si>
  <si>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</si>
  <si>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</si>
  <si>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</si>
  <si>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</si>
  <si>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</si>
  <si>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</si>
  <si>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</si>
  <si>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</si>
  <si>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</si>
  <si>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</si>
  <si>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</si>
  <si>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</si>
  <si>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</si>
  <si>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</si>
  <si>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</si>
  <si>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</si>
  <si>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</si>
  <si>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</si>
  <si>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</si>
  <si>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</si>
  <si>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</si>
  <si>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</si>
  <si>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</si>
  <si>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</si>
  <si>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</si>
  <si>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</si>
  <si>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</si>
  <si>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</si>
  <si>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</si>
  <si>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</si>
  <si>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</si>
  <si>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</si>
  <si>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</si>
  <si>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</si>
  <si>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</si>
  <si>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</si>
  <si>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</si>
  <si>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</si>
  <si>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</si>
  <si>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</si>
  <si>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</si>
  <si>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</si>
  <si>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</si>
  <si>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</si>
  <si>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</si>
  <si>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</si>
  <si>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</si>
  <si>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</si>
  <si>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</si>
  <si>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</si>
  <si>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</si>
  <si>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</si>
  <si>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</si>
  <si>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</si>
  <si>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</si>
  <si>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</si>
  <si>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</si>
  <si>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</si>
  <si>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</si>
  <si>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</si>
  <si>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</si>
  <si>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</si>
  <si>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</si>
  <si>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</si>
  <si>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</si>
  <si>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</si>
  <si>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</si>
  <si>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</si>
  <si>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</si>
  <si>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</si>
  <si>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</si>
  <si>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</si>
  <si>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</si>
  <si>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</si>
  <si>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</si>
  <si>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</si>
  <si>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</si>
  <si>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</si>
  <si>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</si>
  <si>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</si>
  <si>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</si>
  <si>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</si>
  <si>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</si>
  <si>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</si>
  <si>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</si>
  <si>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</si>
  <si>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</si>
  <si>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</si>
  <si>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</si>
  <si>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</si>
  <si>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</si>
  <si>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</si>
  <si>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</si>
  <si>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</si>
  <si>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</si>
  <si>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</si>
  <si>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</si>
  <si>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</si>
  <si>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</si>
  <si>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</si>
  <si>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</si>
  <si>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</si>
  <si>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</si>
  <si>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</si>
  <si>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</si>
  <si>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</si>
  <si>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</si>
  <si>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</si>
  <si>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</si>
  <si>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</si>
  <si>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</si>
  <si>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</si>
  <si>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</si>
  <si>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</si>
  <si>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</si>
  <si>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</si>
  <si>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</si>
  <si>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</si>
  <si>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</si>
  <si>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</si>
  <si>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</si>
  <si>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</si>
  <si>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</si>
  <si>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</si>
  <si>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</si>
  <si>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</si>
  <si>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</si>
  <si>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</si>
  <si>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</si>
  <si>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</si>
  <si>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</si>
  <si>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</si>
  <si>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</si>
  <si>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</si>
  <si>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</si>
  <si>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</si>
  <si>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</si>
  <si>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</si>
  <si>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</si>
  <si>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</si>
  <si>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</si>
  <si>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</si>
  <si>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</si>
  <si>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</si>
  <si>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</si>
  <si>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</si>
  <si>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</si>
  <si>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</si>
  <si>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</si>
  <si>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</si>
  <si>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</si>
  <si>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</si>
  <si>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</si>
  <si>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</si>
  <si>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</si>
  <si>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</si>
  <si>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</si>
  <si>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</si>
  <si>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</si>
  <si>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</si>
  <si>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</si>
  <si>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</si>
  <si>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</si>
  <si>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</si>
  <si>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</si>
  <si>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</si>
  <si>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</si>
  <si>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</si>
  <si>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</si>
  <si>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</si>
  <si>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</si>
  <si>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</si>
  <si>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</si>
  <si>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</si>
  <si>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</si>
  <si>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</si>
  <si>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</si>
  <si>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</si>
  <si>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</si>
  <si>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</si>
  <si>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</si>
  <si>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</si>
  <si>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</si>
  <si>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</si>
  <si>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</si>
  <si>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</si>
  <si>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</si>
  <si>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</si>
  <si>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</si>
  <si>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</si>
  <si>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</si>
  <si>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</si>
  <si>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</si>
  <si>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</si>
  <si>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</si>
  <si>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</si>
  <si>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</si>
  <si>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</si>
  <si>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</si>
  <si>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</si>
  <si>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</si>
  <si>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</si>
  <si>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</si>
  <si>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</si>
  <si>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</si>
  <si>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</si>
  <si>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</si>
  <si>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</si>
  <si>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</si>
  <si>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</si>
  <si>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</si>
  <si>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</si>
  <si>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</si>
  <si>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</si>
  <si>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</si>
  <si>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</si>
  <si>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</si>
  <si>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</si>
  <si>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</si>
  <si>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</si>
  <si>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</si>
  <si>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</si>
  <si>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</si>
  <si>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</si>
  <si>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</si>
  <si>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</si>
  <si>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</si>
  <si>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</si>
  <si>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</si>
  <si>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</si>
  <si>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</si>
  <si>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</si>
  <si>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</si>
  <si>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</si>
  <si>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</si>
  <si>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</si>
  <si>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</si>
  <si>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</si>
  <si>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</si>
  <si>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</si>
  <si>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</si>
  <si>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</si>
  <si>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</si>
  <si>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</si>
  <si>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</si>
  <si>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</si>
  <si>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</si>
  <si>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</si>
  <si>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</si>
  <si>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</si>
  <si>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</si>
  <si>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</si>
  <si>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</si>
  <si>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</si>
  <si>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</si>
  <si>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</si>
  <si>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</si>
  <si>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</si>
  <si>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</si>
  <si>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</si>
  <si>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</si>
  <si>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</si>
  <si>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</si>
  <si>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</si>
  <si>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</si>
  <si>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</si>
  <si>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</si>
  <si>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</si>
  <si>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</si>
  <si>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</si>
  <si>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</si>
  <si>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</si>
  <si>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</si>
  <si>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</si>
  <si>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</si>
  <si>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</si>
  <si>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</si>
  <si>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</si>
  <si>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</si>
  <si>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</si>
  <si>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</si>
  <si>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</si>
  <si>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</si>
  <si>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</si>
  <si>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</si>
  <si>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</si>
  <si>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</si>
  <si>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</si>
  <si>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</si>
  <si>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</si>
  <si>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</si>
  <si>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</si>
  <si>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</si>
  <si>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</si>
  <si>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</si>
  <si>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</si>
  <si>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</si>
  <si>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</si>
  <si>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</si>
  <si>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</si>
  <si>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</si>
  <si>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</si>
  <si>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</si>
  <si>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</si>
  <si>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</si>
  <si>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</si>
  <si>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</si>
  <si>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</si>
  <si>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</si>
  <si>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</si>
  <si>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</si>
  <si>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</si>
  <si>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</si>
  <si>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</si>
  <si>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</si>
  <si>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</si>
  <si>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</si>
  <si>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</si>
  <si>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</si>
  <si>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</si>
  <si>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</si>
  <si>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</si>
  <si>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</si>
  <si>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</si>
  <si>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</si>
  <si>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</si>
  <si>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</si>
  <si>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</si>
  <si>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</si>
  <si>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</si>
  <si>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</si>
  <si>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</si>
  <si>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</si>
  <si>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</si>
  <si>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</si>
  <si>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</si>
  <si>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</si>
  <si>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</si>
  <si>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</si>
  <si>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</si>
  <si>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</si>
  <si>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</si>
  <si>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</si>
  <si>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</si>
  <si>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</si>
  <si>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</si>
  <si>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</si>
  <si>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</si>
  <si>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</si>
  <si>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</si>
  <si>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</si>
  <si>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</si>
  <si>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</si>
  <si>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</si>
  <si>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</si>
  <si>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</si>
  <si>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</si>
  <si>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</si>
  <si>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</si>
  <si>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</si>
  <si>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</si>
  <si>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</si>
  <si>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</si>
  <si>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</si>
  <si>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</si>
  <si>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</si>
  <si>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</si>
  <si>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</si>
  <si>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</si>
  <si>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</si>
  <si>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</si>
  <si>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</si>
  <si>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</si>
  <si>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</si>
  <si>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</si>
  <si>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</si>
  <si>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</si>
  <si>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</si>
  <si>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</si>
  <si>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</si>
  <si>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</si>
  <si>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</si>
  <si>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</si>
  <si>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</si>
  <si>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</si>
  <si>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</si>
  <si>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</si>
  <si>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</si>
  <si>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</si>
  <si>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</si>
  <si>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</si>
  <si>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</si>
  <si>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</si>
  <si>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</si>
  <si>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</si>
  <si>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</si>
  <si>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</si>
  <si>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</si>
  <si>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</si>
  <si>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</si>
  <si>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</si>
  <si>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</si>
  <si>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</si>
  <si>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</si>
  <si>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</si>
  <si>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</si>
  <si>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</si>
  <si>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</si>
  <si>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</si>
  <si>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</si>
  <si>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</si>
  <si>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</si>
  <si>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</si>
  <si>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</si>
  <si>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</si>
  <si>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</si>
  <si>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</si>
  <si>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</si>
  <si>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</si>
  <si>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</si>
  <si>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</si>
  <si>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</si>
  <si>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</si>
  <si>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</si>
  <si>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</si>
  <si>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</si>
  <si>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</si>
  <si>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</si>
  <si>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</si>
  <si>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</si>
  <si>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</si>
  <si>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</si>
  <si>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</si>
  <si>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</si>
  <si>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</si>
  <si>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</si>
  <si>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</si>
  <si>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</si>
  <si>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</si>
  <si>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</si>
  <si>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</si>
  <si>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</si>
  <si>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</si>
  <si>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</si>
  <si>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</si>
  <si>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</si>
  <si>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</si>
  <si>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</si>
  <si>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</si>
  <si>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</si>
  <si>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</si>
  <si>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</si>
  <si>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</si>
  <si>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</si>
  <si>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</si>
  <si>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</si>
  <si>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</si>
  <si>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</si>
  <si>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</si>
  <si>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</si>
  <si>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</si>
  <si>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</si>
  <si>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</si>
  <si>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</si>
  <si>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</si>
  <si>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</si>
  <si>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</si>
  <si>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</si>
  <si>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</si>
  <si>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</si>
  <si>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</si>
  <si>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</si>
  <si>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</si>
  <si>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</si>
  <si>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</si>
  <si>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</si>
  <si>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</si>
  <si>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</si>
  <si>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</si>
  <si>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</si>
  <si>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</si>
  <si>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</si>
  <si>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</si>
  <si>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</si>
  <si>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</si>
  <si>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</si>
  <si>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</si>
  <si>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</si>
  <si>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</si>
  <si>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</si>
  <si>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</si>
  <si>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</si>
  <si>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</si>
  <si>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</si>
  <si>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</si>
  <si>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</si>
  <si>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</si>
  <si>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</si>
  <si>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</si>
  <si>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</si>
  <si>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</si>
  <si>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</si>
  <si>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</si>
  <si>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</si>
  <si>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</si>
  <si>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</si>
  <si>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</si>
  <si>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</si>
  <si>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</si>
  <si>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</si>
  <si>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</si>
  <si>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</si>
  <si>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</si>
  <si>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</si>
  <si>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</si>
  <si>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</si>
  <si>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</si>
  <si>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</si>
  <si>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</si>
  <si>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</si>
  <si>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</si>
  <si>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</si>
  <si>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</si>
  <si>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</si>
  <si>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</si>
  <si>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</si>
  <si>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</si>
  <si>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</si>
  <si>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</si>
  <si>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</si>
  <si>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</si>
  <si>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</si>
  <si>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</si>
  <si>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</si>
  <si>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</si>
  <si>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</si>
  <si>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</si>
  <si>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</si>
  <si>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</si>
  <si>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</si>
  <si>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</si>
  <si>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</si>
  <si>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</si>
  <si>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</si>
  <si>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</si>
  <si>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</si>
  <si>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</si>
  <si>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</si>
  <si>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</si>
  <si>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</si>
  <si>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</si>
  <si>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</si>
  <si>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</si>
  <si>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</si>
  <si>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</si>
  <si>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</si>
  <si>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</si>
  <si>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</si>
  <si>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</si>
  <si>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</si>
  <si>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</si>
  <si>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</si>
  <si>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</si>
  <si>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</si>
  <si>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</si>
  <si>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</si>
  <si>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</si>
  <si>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</si>
  <si>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</si>
  <si>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</si>
  <si>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</si>
  <si>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</si>
  <si>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</si>
  <si>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</si>
  <si>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</si>
  <si>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</si>
  <si>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</si>
  <si>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</si>
  <si>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</si>
  <si>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</si>
  <si>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</si>
  <si>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</si>
  <si>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</si>
  <si>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</si>
  <si>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</si>
  <si>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</si>
  <si>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</si>
  <si>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</si>
  <si>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</si>
  <si>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</si>
  <si>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</si>
  <si>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</si>
  <si>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</si>
  <si>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</si>
  <si>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</si>
  <si>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</si>
  <si>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</si>
  <si>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</si>
  <si>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</si>
  <si>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</si>
  <si>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</si>
  <si>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</si>
  <si>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</si>
  <si>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</si>
  <si>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</si>
  <si>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</si>
  <si>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</si>
  <si>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</si>
  <si>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</si>
  <si>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</si>
  <si>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</si>
  <si>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</si>
  <si>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</si>
  <si>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</si>
  <si>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</si>
  <si>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</si>
  <si>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</si>
  <si>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</si>
  <si>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</si>
  <si>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</si>
  <si>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</si>
  <si>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</si>
  <si>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</si>
  <si>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</si>
  <si>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</si>
  <si>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</si>
  <si>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</si>
  <si>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</si>
  <si>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</si>
  <si>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</si>
  <si>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</si>
  <si>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</si>
  <si>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</si>
  <si>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</si>
  <si>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</si>
  <si>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</si>
  <si>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</si>
  <si>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</si>
  <si>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</si>
  <si>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</si>
  <si>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</si>
  <si>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</si>
  <si>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</si>
  <si>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</si>
  <si>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</si>
  <si>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</si>
  <si>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</si>
  <si>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</si>
  <si>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</si>
  <si>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</si>
  <si>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</si>
  <si>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</si>
  <si>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</si>
  <si>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</si>
  <si>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</si>
  <si>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</si>
  <si>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</si>
  <si>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</si>
  <si>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</si>
  <si>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</si>
  <si>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</si>
  <si>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</si>
  <si>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</si>
  <si>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</si>
  <si>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</si>
  <si>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</si>
  <si>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</si>
  <si>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</si>
  <si>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</si>
  <si>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</si>
  <si>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</si>
  <si>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</si>
  <si>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</si>
  <si>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</si>
  <si>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</si>
  <si>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</si>
  <si>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</si>
  <si>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</si>
  <si>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</si>
  <si>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</si>
  <si>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</si>
  <si>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</si>
  <si>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</si>
  <si>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</si>
  <si>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</si>
  <si>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</si>
  <si>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</si>
  <si>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</si>
  <si>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</si>
  <si>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</si>
  <si>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</si>
  <si>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</si>
  <si>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</si>
  <si>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</si>
  <si>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</si>
  <si>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</si>
  <si>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</si>
  <si>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</si>
  <si>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</si>
  <si>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</si>
  <si>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</si>
  <si>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</si>
  <si>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</si>
  <si>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</si>
  <si>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</si>
  <si>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</si>
  <si>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</si>
  <si>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</si>
  <si>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</si>
  <si>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</si>
  <si>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</si>
  <si>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</si>
  <si>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</si>
  <si>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</si>
  <si>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</si>
  <si>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</si>
  <si>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</si>
  <si>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</si>
  <si>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</si>
  <si>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</si>
  <si>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</si>
  <si>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</si>
  <si>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</si>
  <si>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</si>
  <si>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</si>
  <si>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</si>
  <si>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</si>
  <si>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</si>
  <si>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</si>
  <si>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</si>
  <si>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</si>
  <si>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</si>
  <si>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</si>
  <si>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</si>
  <si>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</si>
  <si>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</si>
  <si>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</si>
  <si>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</si>
  <si>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</si>
  <si>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</si>
  <si>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</si>
  <si>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</si>
  <si>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</si>
  <si>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</si>
  <si>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</si>
  <si>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</si>
  <si>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</si>
  <si>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</si>
  <si>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</si>
  <si>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</si>
  <si>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</si>
  <si>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</si>
  <si>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</si>
  <si>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</si>
  <si>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</si>
  <si>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</si>
  <si>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</si>
  <si>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</si>
  <si>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</si>
  <si>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</si>
  <si>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</si>
  <si>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</si>
  <si>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</si>
  <si>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</si>
  <si>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</si>
  <si>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</si>
  <si>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</si>
  <si>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</si>
  <si>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</si>
  <si>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</si>
  <si>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</si>
  <si>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</si>
  <si>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</si>
  <si>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</si>
  <si>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</si>
  <si>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</si>
  <si>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</si>
  <si>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</si>
  <si>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</si>
  <si>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</si>
  <si>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</si>
  <si>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</si>
  <si>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</si>
  <si>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</si>
  <si>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</si>
  <si>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</si>
  <si>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</si>
  <si>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</si>
  <si>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</si>
  <si>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</si>
  <si>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</si>
  <si>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</si>
  <si>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</si>
  <si>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</si>
  <si>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</si>
  <si>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</si>
  <si>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</si>
  <si>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</si>
  <si>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</si>
  <si>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</si>
  <si>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</si>
  <si>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</si>
  <si>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</si>
  <si>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</si>
  <si>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</si>
  <si>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</si>
  <si>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</si>
  <si>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</si>
  <si>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</si>
  <si>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</si>
  <si>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</si>
  <si>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</si>
  <si>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</si>
  <si>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</si>
  <si>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</si>
  <si>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</si>
  <si>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</si>
  <si>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</si>
  <si>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</si>
  <si>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</si>
  <si>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</si>
  <si>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</si>
  <si>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</si>
  <si>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</si>
  <si>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</si>
  <si>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</si>
  <si>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</si>
  <si>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</si>
  <si>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</si>
  <si>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</si>
  <si>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</si>
  <si>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</si>
  <si>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</si>
  <si>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</si>
  <si>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</si>
  <si>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</si>
  <si>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</si>
  <si>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</si>
  <si>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</si>
  <si>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</si>
  <si>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</si>
  <si>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</si>
  <si>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</si>
  <si>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</si>
  <si>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</si>
  <si>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</si>
  <si>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</si>
  <si>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</si>
  <si>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</si>
  <si>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</si>
  <si>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</si>
  <si>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</si>
  <si>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</si>
  <si>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</si>
  <si>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</si>
  <si>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</si>
  <si>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</si>
  <si>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</si>
  <si>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</si>
  <si>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</si>
  <si>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</si>
  <si>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</si>
  <si>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</si>
  <si>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</si>
  <si>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</si>
  <si>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</si>
  <si>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</si>
  <si>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</si>
  <si>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</si>
  <si>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</si>
  <si>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</si>
  <si>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</si>
  <si>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</si>
  <si>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</si>
  <si>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</si>
  <si>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</si>
  <si>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</si>
  <si>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</si>
  <si>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</si>
  <si>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</si>
  <si>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</si>
  <si>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</si>
  <si>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</si>
  <si>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</si>
  <si>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</si>
  <si>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</si>
  <si>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</si>
  <si>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</si>
  <si>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</si>
  <si>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</si>
  <si>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</si>
  <si>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</si>
  <si>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</si>
  <si>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</si>
  <si>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</si>
  <si>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</si>
  <si>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</si>
  <si>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</si>
  <si>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</si>
  <si>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</si>
  <si>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</si>
  <si>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</si>
  <si>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</si>
  <si>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</si>
  <si>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</si>
  <si>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</si>
  <si>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</si>
  <si>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</si>
  <si>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</si>
  <si>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</si>
  <si>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</si>
  <si>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</si>
  <si>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</si>
  <si>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</si>
  <si>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</si>
  <si>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</si>
  <si>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</si>
  <si>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</si>
  <si>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</si>
  <si>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</si>
  <si>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</si>
  <si>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</si>
  <si>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</si>
  <si>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</si>
  <si>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</si>
  <si>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</si>
  <si>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</si>
  <si>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</si>
  <si>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</si>
  <si>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</si>
  <si>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</si>
  <si>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</si>
  <si>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</si>
  <si>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</si>
  <si>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</si>
  <si>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</si>
  <si>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</si>
  <si>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</si>
  <si>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</si>
  <si>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</si>
  <si>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</si>
  <si>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</si>
  <si>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</si>
  <si>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</si>
  <si>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</si>
  <si>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</si>
  <si>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</si>
  <si>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</si>
  <si>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</si>
  <si>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</si>
  <si>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</si>
  <si>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</si>
  <si>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</si>
  <si>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</si>
  <si>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</si>
  <si>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</si>
  <si>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</si>
  <si>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</si>
  <si>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</si>
  <si>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</si>
  <si>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</si>
  <si>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</si>
  <si>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</si>
  <si>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</si>
  <si>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</si>
  <si>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</si>
  <si>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</si>
  <si>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</si>
  <si>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</si>
  <si>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</si>
  <si>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</si>
  <si>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</si>
  <si>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</si>
  <si>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</si>
  <si>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</si>
  <si>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</si>
  <si>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</si>
  <si>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</si>
  <si>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</si>
  <si>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</si>
  <si>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</si>
  <si>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</si>
  <si>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</si>
  <si>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</si>
  <si>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</si>
  <si>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</si>
  <si>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</si>
  <si>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</si>
  <si>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</si>
  <si>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</si>
  <si>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</si>
  <si>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</si>
  <si>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</si>
  <si>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</si>
  <si>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</si>
  <si>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</si>
  <si>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</si>
  <si>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</si>
  <si>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</si>
  <si>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</si>
  <si>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</si>
  <si>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</si>
  <si>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</si>
  <si>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</si>
  <si>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</si>
  <si>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</si>
  <si>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</si>
  <si>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</si>
  <si>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</si>
  <si>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</si>
  <si>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</si>
  <si>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</si>
  <si>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</si>
  <si>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</si>
  <si>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</si>
  <si>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</si>
  <si>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</si>
  <si>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</si>
  <si>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</si>
  <si>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</si>
  <si>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</si>
  <si>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</si>
  <si>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</si>
  <si>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</si>
  <si>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</si>
  <si>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</si>
  <si>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</si>
  <si>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</si>
  <si>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</si>
  <si>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</si>
  <si>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</si>
  <si>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</si>
  <si>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</si>
  <si>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</si>
  <si>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</si>
  <si>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</si>
  <si>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</si>
  <si>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</si>
  <si>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</si>
  <si>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</si>
  <si>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</si>
  <si>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</si>
  <si>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</si>
  <si>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</si>
  <si>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</si>
  <si>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</si>
  <si>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</si>
  <si>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</si>
  <si>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</si>
  <si>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</si>
  <si>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</si>
  <si>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</si>
  <si>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</si>
  <si>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</si>
  <si>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</si>
  <si>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</si>
  <si>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</si>
  <si>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</si>
  <si>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</si>
  <si>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</si>
  <si>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</si>
  <si>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</si>
  <si>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</si>
  <si>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</si>
  <si>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</si>
  <si>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</si>
  <si>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</si>
  <si>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</si>
  <si>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</si>
  <si>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</si>
  <si>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</si>
  <si>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</si>
  <si>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</si>
  <si>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</si>
  <si>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</si>
  <si>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</si>
  <si>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</si>
  <si>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</si>
  <si>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</si>
  <si>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</si>
  <si>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</si>
  <si>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</si>
  <si>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</si>
  <si>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</si>
  <si>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</si>
  <si>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</si>
  <si>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</si>
  <si>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</si>
  <si>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</si>
  <si>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</si>
  <si>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</si>
  <si>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</si>
  <si>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</si>
  <si>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</si>
  <si>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</si>
  <si>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</si>
  <si>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</si>
  <si>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</si>
  <si>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</si>
  <si>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</si>
  <si>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</si>
  <si>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</si>
  <si>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</si>
  <si>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</si>
  <si>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</si>
  <si>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</si>
  <si>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</si>
  <si>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</si>
  <si>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</si>
  <si>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</si>
  <si>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</si>
  <si>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</si>
  <si>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</si>
  <si>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</si>
  <si>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</si>
  <si>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</si>
  <si>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</si>
  <si>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</si>
  <si>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</si>
  <si>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</si>
  <si>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</si>
  <si>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</si>
  <si>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</si>
  <si>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</si>
  <si>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</si>
  <si>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</si>
  <si>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</si>
  <si>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</si>
  <si>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</si>
  <si>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</si>
  <si>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</si>
  <si>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</si>
  <si>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</si>
  <si>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</si>
  <si>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</si>
  <si>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</si>
  <si>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</si>
  <si>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</si>
  <si>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</si>
  <si>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</si>
  <si>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</si>
  <si>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</si>
  <si>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</si>
  <si>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</si>
  <si>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</si>
  <si>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</si>
  <si>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</si>
  <si>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</si>
  <si>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</si>
  <si>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</si>
  <si>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</si>
  <si>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</si>
  <si>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</si>
  <si>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</si>
  <si>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</si>
  <si>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</si>
  <si>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</si>
  <si>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</si>
  <si>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</si>
  <si>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</si>
  <si>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</si>
  <si>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</si>
  <si>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</si>
  <si>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</si>
  <si>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</si>
  <si>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</si>
  <si>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</si>
  <si>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</si>
  <si>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</si>
  <si>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</si>
  <si>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</si>
  <si>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</si>
  <si>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</si>
  <si>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</si>
  <si>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</si>
  <si>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</si>
  <si>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</si>
  <si>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</si>
  <si>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</si>
  <si>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</si>
  <si>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</si>
  <si>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</si>
  <si>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</si>
  <si>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</si>
  <si>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</si>
  <si>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</si>
  <si>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</si>
  <si>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</si>
  <si>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</si>
  <si>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</si>
  <si>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</si>
  <si>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</si>
  <si>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</si>
  <si>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</si>
  <si>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</si>
  <si>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</si>
  <si>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</si>
  <si>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</si>
  <si>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</si>
  <si>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</si>
  <si>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</si>
  <si>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</si>
  <si>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</si>
  <si>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</si>
  <si>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</si>
  <si>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</si>
  <si>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</si>
  <si>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</si>
  <si>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</si>
  <si>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</si>
  <si>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</si>
  <si>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</si>
  <si>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</si>
  <si>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</si>
  <si>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</si>
  <si>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</si>
  <si>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</si>
  <si>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</si>
  <si>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</si>
  <si>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</si>
  <si>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</si>
  <si>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</si>
  <si>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</si>
  <si>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</si>
  <si>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</si>
  <si>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</si>
  <si>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</si>
  <si>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</si>
  <si>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</si>
  <si>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</si>
  <si>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</si>
  <si>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</si>
  <si>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</si>
  <si>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</si>
  <si>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</si>
  <si>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</si>
  <si>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</si>
  <si>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</si>
  <si>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</si>
  <si>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</si>
  <si>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</si>
  <si>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</si>
  <si>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</si>
  <si>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</si>
  <si>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</si>
  <si>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</si>
  <si>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</si>
  <si>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</si>
  <si>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</si>
  <si>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</si>
  <si>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</si>
  <si>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</si>
  <si>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</si>
  <si>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</si>
  <si>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</si>
  <si>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</si>
  <si>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</si>
  <si>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</si>
  <si>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</si>
  <si>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</si>
  <si>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</si>
  <si>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</si>
  <si>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</si>
  <si>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</si>
  <si>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</si>
  <si>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</si>
  <si>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</si>
  <si>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</si>
  <si>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</si>
  <si>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</si>
  <si>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</si>
  <si>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</si>
  <si>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</si>
  <si>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</si>
  <si>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</si>
  <si>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</si>
  <si>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</si>
  <si>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</si>
  <si>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</si>
  <si>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</si>
  <si>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</si>
  <si>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</si>
  <si>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</si>
  <si>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</si>
  <si>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</si>
  <si>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</si>
  <si>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</si>
  <si>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</si>
  <si>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</si>
  <si>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</si>
  <si>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</si>
  <si>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</si>
  <si>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</si>
  <si>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</si>
  <si>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</si>
  <si>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</si>
  <si>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</si>
  <si>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</si>
  <si>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</si>
  <si>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</si>
  <si>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</si>
  <si>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</si>
  <si>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</si>
  <si>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</si>
  <si>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</si>
  <si>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</si>
  <si>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</si>
  <si>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</si>
  <si>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</si>
  <si>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</si>
  <si>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</si>
  <si>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</si>
  <si>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</si>
  <si>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</si>
  <si>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</si>
  <si>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</si>
  <si>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</si>
  <si>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</si>
  <si>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</si>
  <si>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</si>
  <si>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</si>
  <si>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</si>
  <si>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</si>
  <si>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</si>
  <si>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</si>
  <si>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</si>
  <si>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</si>
  <si>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</si>
  <si>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</si>
  <si>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</si>
  <si>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</si>
  <si>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</si>
  <si>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</si>
  <si>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</si>
  <si>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</si>
  <si>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</si>
  <si>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</si>
  <si>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</si>
  <si>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</si>
  <si>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</si>
  <si>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</si>
  <si>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</si>
  <si>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</si>
  <si>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</si>
  <si>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</si>
  <si>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</si>
  <si>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</si>
  <si>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</si>
  <si>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</si>
  <si>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</si>
  <si>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</si>
  <si>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</si>
  <si>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</si>
  <si>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</si>
  <si>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</si>
  <si>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</si>
  <si>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</si>
  <si>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</si>
  <si>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</si>
  <si>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</si>
  <si>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</si>
  <si>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</si>
  <si>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</si>
  <si>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</si>
  <si>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</si>
  <si>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</si>
  <si>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</si>
  <si>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</si>
  <si>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</si>
  <si>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</si>
  <si>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</si>
  <si>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</si>
  <si>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</si>
  <si>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</si>
  <si>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</si>
  <si>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</si>
  <si>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</si>
  <si>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</si>
  <si>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</si>
  <si>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</si>
  <si>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</si>
  <si>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</si>
  <si>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</si>
  <si>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</si>
  <si>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</si>
  <si>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</si>
  <si>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</si>
  <si>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</si>
  <si>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</si>
  <si>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</si>
  <si>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</si>
  <si>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</si>
  <si>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</si>
  <si>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</si>
  <si>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</si>
  <si>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</si>
  <si>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</si>
  <si>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</si>
  <si>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</si>
  <si>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</si>
  <si>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</si>
  <si>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</si>
  <si>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</si>
  <si>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</si>
  <si>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</si>
  <si>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</si>
  <si>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</si>
  <si>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</si>
  <si>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</si>
  <si>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</si>
  <si>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</si>
  <si>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</si>
  <si>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</si>
  <si>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</si>
  <si>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</si>
  <si>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</si>
  <si>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</si>
  <si>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</si>
  <si>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</si>
  <si>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</si>
  <si>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</si>
  <si>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</si>
  <si>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</si>
  <si>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</si>
  <si>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</si>
  <si>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</si>
  <si>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</si>
  <si>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</si>
  <si>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</si>
  <si>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</si>
  <si>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</si>
  <si>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</si>
  <si>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</si>
  <si>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</si>
  <si>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</si>
  <si>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</si>
  <si>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</si>
  <si>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</si>
  <si>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</si>
  <si>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</si>
  <si>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</si>
  <si>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</si>
  <si>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</si>
  <si>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</si>
  <si>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</si>
  <si>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</si>
  <si>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</si>
  <si>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</si>
  <si>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</si>
  <si>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</si>
  <si>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</si>
  <si>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</si>
  <si>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</si>
  <si>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</si>
  <si>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</si>
  <si>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</si>
  <si>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</si>
  <si>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</si>
  <si>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</si>
  <si>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</si>
  <si>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</si>
  <si>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</si>
  <si>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</si>
  <si>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</si>
  <si>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</si>
  <si>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</si>
  <si>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</si>
  <si>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</si>
  <si>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</si>
  <si>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</si>
  <si>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</si>
  <si>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</si>
  <si>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</si>
  <si>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</si>
  <si>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</si>
  <si>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</si>
  <si>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</si>
  <si>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</si>
  <si>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</si>
  <si>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</si>
  <si>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</si>
  <si>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</si>
  <si>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</si>
  <si>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</si>
  <si>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</si>
  <si>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</si>
  <si>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</si>
  <si>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</si>
  <si>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</si>
  <si>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</si>
  <si>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</si>
  <si>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</si>
  <si>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</si>
  <si>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</si>
  <si>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</si>
  <si>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</si>
  <si>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</si>
  <si>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</si>
  <si>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</si>
  <si>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</si>
  <si>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</si>
  <si>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</si>
  <si>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</si>
  <si>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</si>
  <si>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</si>
  <si>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</si>
  <si>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</si>
  <si>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</si>
  <si>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</si>
  <si>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</si>
  <si>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</si>
  <si>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</si>
  <si>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</si>
  <si>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</si>
  <si>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</si>
  <si>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</si>
  <si>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</si>
  <si>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</si>
  <si>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</si>
  <si>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</si>
  <si>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</si>
  <si>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</si>
  <si>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</si>
  <si>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</si>
  <si>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</si>
  <si>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</si>
  <si>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</si>
  <si>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</si>
  <si>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</si>
  <si>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</si>
  <si>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</si>
  <si>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</si>
  <si>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</si>
  <si>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</si>
  <si>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</si>
  <si>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</si>
  <si>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</si>
  <si>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</si>
  <si>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</si>
  <si>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</si>
  <si>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</si>
  <si>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</si>
  <si>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</si>
  <si>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</si>
  <si>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</si>
  <si>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</si>
  <si>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</si>
  <si>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</si>
  <si>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</si>
  <si>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</si>
  <si>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</si>
  <si>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</si>
  <si>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</si>
  <si>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</si>
  <si>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</si>
  <si>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</si>
  <si>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</si>
  <si>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</si>
  <si>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</si>
  <si>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</si>
  <si>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</si>
  <si>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</si>
  <si>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</si>
  <si>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</si>
  <si>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</si>
  <si>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</si>
  <si>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</si>
  <si>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</si>
  <si>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</si>
  <si>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</si>
  <si>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</si>
  <si>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</si>
  <si>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</si>
  <si>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</si>
  <si>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</si>
  <si>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</si>
  <si>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</si>
  <si>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</si>
  <si>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</si>
  <si>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</si>
  <si>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</si>
  <si>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</si>
  <si>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</si>
  <si>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</si>
  <si>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</si>
  <si>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</si>
  <si>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</si>
  <si>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</si>
  <si>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</si>
  <si>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</si>
  <si>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</si>
  <si>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</si>
  <si>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</si>
  <si>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</si>
  <si>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</si>
  <si>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</si>
  <si>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</si>
  <si>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</si>
  <si>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</si>
  <si>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</si>
  <si>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</si>
  <si>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</si>
  <si>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</si>
  <si>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</si>
  <si>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</si>
  <si>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</si>
  <si>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</si>
  <si>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</si>
  <si>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</si>
  <si>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</si>
  <si>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</si>
  <si>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</si>
  <si>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</si>
  <si>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</si>
  <si>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</si>
  <si>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</si>
  <si>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</si>
  <si>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</si>
  <si>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</si>
  <si>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</si>
  <si>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</si>
  <si>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</si>
  <si>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</si>
  <si>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</si>
  <si>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</si>
  <si>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</si>
  <si>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</si>
  <si>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</si>
  <si>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</si>
  <si>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</si>
  <si>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</si>
  <si>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</si>
  <si>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</si>
  <si>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</si>
  <si>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</si>
  <si>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</si>
  <si>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</si>
  <si>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</si>
  <si>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</si>
  <si>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</si>
  <si>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</si>
  <si>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</si>
  <si>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</si>
  <si>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</si>
  <si>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</si>
  <si>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</si>
  <si>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</si>
  <si>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</si>
  <si>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</si>
  <si>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</si>
  <si>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</si>
  <si>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</si>
  <si>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</si>
  <si>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</si>
  <si>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</si>
  <si>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</si>
  <si>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</si>
  <si>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</si>
  <si>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</si>
  <si>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</si>
  <si>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</si>
  <si>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</si>
  <si>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</si>
  <si>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</si>
  <si>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</si>
  <si>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</si>
  <si>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</si>
  <si>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</si>
  <si>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</si>
  <si>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</si>
  <si>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</si>
  <si>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</si>
  <si>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</si>
  <si>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</si>
  <si>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</si>
  <si>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</si>
  <si>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</si>
  <si>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</si>
  <si>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</si>
  <si>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</si>
  <si>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</si>
  <si>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</si>
  <si>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</si>
  <si>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</si>
  <si>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</si>
  <si>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</si>
  <si>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</si>
  <si>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</si>
  <si>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</si>
  <si>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</si>
  <si>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</si>
  <si>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</si>
  <si>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</si>
  <si>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</si>
  <si>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</si>
  <si>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</si>
  <si>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</si>
  <si>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</si>
  <si>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</si>
  <si>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</si>
  <si>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</si>
  <si>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</si>
  <si>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</si>
  <si>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</si>
  <si>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</si>
  <si>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</si>
  <si>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</si>
  <si>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</si>
  <si>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</si>
  <si>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</si>
  <si>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</si>
  <si>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</si>
  <si>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</si>
  <si>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</si>
  <si>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</si>
  <si>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</si>
  <si>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</si>
  <si>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</si>
  <si>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</si>
  <si>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</si>
  <si>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</si>
  <si>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</si>
  <si>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</si>
  <si>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</si>
  <si>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</si>
  <si>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</si>
  <si>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</si>
  <si>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</si>
  <si>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</si>
  <si>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</si>
  <si>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</si>
  <si>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</si>
  <si>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</si>
  <si>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</si>
  <si>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</si>
  <si>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</si>
  <si>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</si>
  <si>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</si>
  <si>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</si>
  <si>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</si>
  <si>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</si>
  <si>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</si>
  <si>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</si>
  <si>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</si>
  <si>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</si>
  <si>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</si>
  <si>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</si>
  <si>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</si>
  <si>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</si>
  <si>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</si>
  <si>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</si>
  <si>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</si>
  <si>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</si>
  <si>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</si>
  <si>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</si>
  <si>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</si>
  <si>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</si>
  <si>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</si>
  <si>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</si>
  <si>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</si>
  <si>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</si>
  <si>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</si>
  <si>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</si>
  <si>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</si>
  <si>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</si>
  <si>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</si>
  <si>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</si>
  <si>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</si>
  <si>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</si>
  <si>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</si>
  <si>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</si>
  <si>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</si>
  <si>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</si>
  <si>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</si>
  <si>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</si>
  <si>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</si>
  <si>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</si>
  <si>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</si>
  <si>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</si>
  <si>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</si>
  <si>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</si>
  <si>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</si>
  <si>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</si>
  <si>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</si>
  <si>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</si>
  <si>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</si>
  <si>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</si>
  <si>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</si>
  <si>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</si>
  <si>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</si>
  <si>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</si>
  <si>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</si>
  <si>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</si>
  <si>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</si>
  <si>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</si>
  <si>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</si>
  <si>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</si>
  <si>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</si>
  <si>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</si>
  <si>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</si>
  <si>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</si>
  <si>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</si>
  <si>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</si>
  <si>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</si>
  <si>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</si>
  <si>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</si>
  <si>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</si>
  <si>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</si>
  <si>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</si>
  <si>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</si>
  <si>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</si>
  <si>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</si>
  <si>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</si>
  <si>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</si>
  <si>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</si>
  <si>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</si>
  <si>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</si>
  <si>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</si>
  <si>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</si>
  <si>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</si>
  <si>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</si>
  <si>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</si>
  <si>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</si>
  <si>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</si>
  <si>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</si>
  <si>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</si>
  <si>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</si>
  <si>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</si>
  <si>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</si>
  <si>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</si>
  <si>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</si>
  <si>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</si>
  <si>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</si>
  <si>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</si>
  <si>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</si>
  <si>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</si>
  <si>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</si>
  <si>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</si>
  <si>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</si>
  <si>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</si>
  <si>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</si>
  <si>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</si>
  <si>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</si>
  <si>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</si>
  <si>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</si>
  <si>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</si>
  <si>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</si>
  <si>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</si>
  <si>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</si>
  <si>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</si>
  <si>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</si>
  <si>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</si>
  <si>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</si>
  <si>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</si>
  <si>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</si>
  <si>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</si>
  <si>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</si>
  <si>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</si>
  <si>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</si>
  <si>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</si>
  <si>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</si>
  <si>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</si>
  <si>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</si>
  <si>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</si>
  <si>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</si>
  <si>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</si>
  <si>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</si>
  <si>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</si>
  <si>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</si>
  <si>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</si>
  <si>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</si>
  <si>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</si>
  <si>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</si>
  <si>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</si>
  <si>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</si>
  <si>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</si>
  <si>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</si>
  <si>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</si>
  <si>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</si>
  <si>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</si>
  <si>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</si>
  <si>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</si>
  <si>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</si>
  <si>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</si>
  <si>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</si>
  <si>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</si>
  <si>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</si>
  <si>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</si>
  <si>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</si>
  <si>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</si>
  <si>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</si>
  <si>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</si>
  <si>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</si>
  <si>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</si>
  <si>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</si>
  <si>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</si>
  <si>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</si>
  <si>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</si>
  <si>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</si>
  <si>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</si>
  <si>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</si>
  <si>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</si>
  <si>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</si>
  <si>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</si>
  <si>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</si>
  <si>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</si>
  <si>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</si>
  <si>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</si>
  <si>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</si>
  <si>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</si>
  <si>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</si>
  <si>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</si>
  <si>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</si>
  <si>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</si>
  <si>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</si>
  <si>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</si>
  <si>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</si>
  <si>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</si>
  <si>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</si>
  <si>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</si>
  <si>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</si>
  <si>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</si>
  <si>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</si>
  <si>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</si>
  <si>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</si>
  <si>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</si>
  <si>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</si>
  <si>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</si>
  <si>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</si>
  <si>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</si>
  <si>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</si>
  <si>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</si>
  <si>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</si>
  <si>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</si>
  <si>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</si>
  <si>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</si>
  <si>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</si>
  <si>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</si>
  <si>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</si>
  <si>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</si>
  <si>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</si>
  <si>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</si>
  <si>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</si>
  <si>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</si>
  <si>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</si>
  <si>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</si>
  <si>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</si>
  <si>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</si>
  <si>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</si>
  <si>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</si>
  <si>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</si>
  <si>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</si>
  <si>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</si>
  <si>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</si>
  <si>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</si>
  <si>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</si>
  <si>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</si>
  <si>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</si>
  <si>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</si>
  <si>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</si>
  <si>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</si>
  <si>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</si>
  <si>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</si>
  <si>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</si>
  <si>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</si>
  <si>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</si>
  <si>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</si>
  <si>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</si>
  <si>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</si>
  <si>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</si>
  <si>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</si>
  <si>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</si>
  <si>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</si>
  <si>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</si>
  <si>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</si>
  <si>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</si>
  <si>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</si>
  <si>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</si>
  <si>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</si>
  <si>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</si>
  <si>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</si>
  <si>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</si>
  <si>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</si>
  <si>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</si>
  <si>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</si>
  <si>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</si>
  <si>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</si>
  <si>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</si>
  <si>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</si>
  <si>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</si>
  <si>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</si>
  <si>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</si>
  <si>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</si>
  <si>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</si>
  <si>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</si>
  <si>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</si>
  <si>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</si>
  <si>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</si>
  <si>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</si>
  <si>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</si>
  <si>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</si>
  <si>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</si>
  <si>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</si>
  <si>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</si>
  <si>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</si>
  <si>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</si>
  <si>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</si>
  <si>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</si>
  <si>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</si>
  <si>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</si>
  <si>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</si>
  <si>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</si>
  <si>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</si>
  <si>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</si>
  <si>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</si>
  <si>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</si>
  <si>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</si>
  <si>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</si>
  <si>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</si>
  <si>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</si>
  <si>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</si>
  <si>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</si>
  <si>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</si>
  <si>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</si>
  <si>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</si>
  <si>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</si>
  <si>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</si>
  <si>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</si>
  <si>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</si>
  <si>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</si>
  <si>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</si>
  <si>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</si>
  <si>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</si>
  <si>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</si>
  <si>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</si>
  <si>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</si>
  <si>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</si>
  <si>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</si>
  <si>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</si>
  <si>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</si>
  <si>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</si>
  <si>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</si>
  <si>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</si>
  <si>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</si>
  <si>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</si>
  <si>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</si>
  <si>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</si>
  <si>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</si>
  <si>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</si>
  <si>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</si>
  <si>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</si>
  <si>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</si>
  <si>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</si>
  <si>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</si>
  <si>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</si>
  <si>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</si>
  <si>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</si>
  <si>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</si>
  <si>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</si>
  <si>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</si>
  <si>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</si>
  <si>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</si>
  <si>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</si>
  <si>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</si>
  <si>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</si>
  <si>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</si>
  <si>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</si>
  <si>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</si>
  <si>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</si>
  <si>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</si>
  <si>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</si>
  <si>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</si>
  <si>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</si>
  <si>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</si>
  <si>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</si>
  <si>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</si>
  <si>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</si>
  <si>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</si>
  <si>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</si>
  <si>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</si>
  <si>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</si>
  <si>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</si>
  <si>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</si>
  <si>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</si>
  <si>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</si>
  <si>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</si>
  <si>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</si>
  <si>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</si>
  <si>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</si>
  <si>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</si>
  <si>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</si>
  <si>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</si>
  <si>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</si>
  <si>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</si>
  <si>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</si>
  <si>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</si>
  <si>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</si>
  <si>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</si>
  <si>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</si>
  <si>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</si>
  <si>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</si>
  <si>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</si>
  <si>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</si>
  <si>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</si>
  <si>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</si>
  <si>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</si>
  <si>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</si>
  <si>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</si>
  <si>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</si>
  <si>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</si>
  <si>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</si>
  <si>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</si>
  <si>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</si>
  <si>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</si>
  <si>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</si>
  <si>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</si>
  <si>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</si>
  <si>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</si>
  <si>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</si>
  <si>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</si>
  <si>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</si>
  <si>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</si>
  <si>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</si>
  <si>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</si>
  <si>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</si>
  <si>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</si>
  <si>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</si>
  <si>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</si>
  <si>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</si>
  <si>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</si>
  <si>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</si>
  <si>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</si>
  <si>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</si>
  <si>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</si>
  <si>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</si>
  <si>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</si>
  <si>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</si>
  <si>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</si>
  <si>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</si>
  <si>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</si>
  <si>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</si>
  <si>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</si>
  <si>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</si>
  <si>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</si>
  <si>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</si>
  <si>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</si>
  <si>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</si>
  <si>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</si>
  <si>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</si>
  <si>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</si>
  <si>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</si>
  <si>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</si>
  <si>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</si>
  <si>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</si>
  <si>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</si>
  <si>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</si>
  <si>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</si>
  <si>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</si>
  <si>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</si>
  <si>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</si>
  <si>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</si>
  <si>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</si>
  <si>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</si>
  <si>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</si>
  <si>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</si>
  <si>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</si>
  <si>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</si>
  <si>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</si>
  <si>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</si>
  <si>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</si>
  <si>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</si>
  <si>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</si>
  <si>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</si>
  <si>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</si>
  <si>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</si>
  <si>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</si>
  <si>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</si>
  <si>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</si>
  <si>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</si>
  <si>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</si>
  <si>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</si>
  <si>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</si>
  <si>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</si>
  <si>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</si>
  <si>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</si>
  <si>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</si>
  <si>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</si>
  <si>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</si>
  <si>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</si>
  <si>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</si>
  <si>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</si>
  <si>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</si>
  <si>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</si>
  <si>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</si>
  <si>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</si>
  <si>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</si>
  <si>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</si>
  <si>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</si>
  <si>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</si>
  <si>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</si>
  <si>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</si>
  <si>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</si>
  <si>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</si>
  <si>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</si>
  <si>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</si>
  <si>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</si>
  <si>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</si>
  <si>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</si>
  <si>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</si>
  <si>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</si>
  <si>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</si>
  <si>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</si>
  <si>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</si>
  <si>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</si>
  <si>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</si>
  <si>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</si>
  <si>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</si>
  <si>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</si>
  <si>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</si>
  <si>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</si>
  <si>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</si>
  <si>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</si>
  <si>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</si>
  <si>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</si>
  <si>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</si>
  <si>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</si>
  <si>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</si>
  <si>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</si>
  <si>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</si>
  <si>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</si>
  <si>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</si>
  <si>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</si>
  <si>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</si>
  <si>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</si>
  <si>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</si>
  <si>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</si>
  <si>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</si>
  <si>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</si>
  <si>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</si>
  <si>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</si>
  <si>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</si>
  <si>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</si>
  <si>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</si>
  <si>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</si>
  <si>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</si>
  <si>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</si>
  <si>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</si>
  <si>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</si>
  <si>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</si>
  <si>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</si>
  <si>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</si>
  <si>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</si>
  <si>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</si>
  <si>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</si>
  <si>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</si>
  <si>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</si>
  <si>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</si>
  <si>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</si>
  <si>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</si>
  <si>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</si>
  <si>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</si>
  <si>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</si>
  <si>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</si>
  <si>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</si>
  <si>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</si>
  <si>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</si>
  <si>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</si>
  <si>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</si>
  <si>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</si>
  <si>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</si>
  <si>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</si>
  <si>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</si>
  <si>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</si>
  <si>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</si>
  <si>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</si>
  <si>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</si>
  <si>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</si>
  <si>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</si>
  <si>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</si>
  <si>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</si>
  <si>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</si>
  <si>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</si>
  <si>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</si>
  <si>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</si>
  <si>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</si>
  <si>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</si>
  <si>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</si>
  <si>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</si>
  <si>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</si>
  <si>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</si>
  <si>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</si>
  <si>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</si>
  <si>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</si>
  <si>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</si>
  <si>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</si>
  <si>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</si>
  <si>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</si>
  <si>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</si>
  <si>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</si>
  <si>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</si>
  <si>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</si>
  <si>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</si>
  <si>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</si>
  <si>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</si>
  <si>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</si>
  <si>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</si>
  <si>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</si>
  <si>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</si>
  <si>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</si>
  <si>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</si>
  <si>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</si>
  <si>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</si>
  <si>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</si>
  <si>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</si>
  <si>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</si>
  <si>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</si>
  <si>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</si>
  <si>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</si>
  <si>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</si>
  <si>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</si>
  <si>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</si>
  <si>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</si>
  <si>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</si>
  <si>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</si>
  <si>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</si>
  <si>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</si>
  <si>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</si>
  <si>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</si>
  <si>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</si>
  <si>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</si>
  <si>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</si>
  <si>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</si>
  <si>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</si>
  <si>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</si>
  <si>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</si>
  <si>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</si>
  <si>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</si>
  <si>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</si>
  <si>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</si>
  <si>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</si>
  <si>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</si>
  <si>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</si>
  <si>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</si>
  <si>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</si>
  <si>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</si>
  <si>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</si>
  <si>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</si>
  <si>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</si>
  <si>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</si>
  <si>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</si>
  <si>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</si>
  <si>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</si>
  <si>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</si>
  <si>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</si>
  <si>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</si>
  <si>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</si>
  <si>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</si>
  <si>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</si>
  <si>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</si>
  <si>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</si>
  <si>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</si>
  <si>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</si>
  <si>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</si>
  <si>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</si>
  <si>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</si>
  <si>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</si>
  <si>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</si>
  <si>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</si>
  <si>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</si>
  <si>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</si>
  <si>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</si>
  <si>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</si>
  <si>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</si>
  <si>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</si>
  <si>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</si>
  <si>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</si>
  <si>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</si>
  <si>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</si>
  <si>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</si>
  <si>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</si>
  <si>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</si>
  <si>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</si>
  <si>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</si>
  <si>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</si>
  <si>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</si>
  <si>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</si>
  <si>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</si>
  <si>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</si>
  <si>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</si>
  <si>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</si>
  <si>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</si>
  <si>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</si>
  <si>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</si>
  <si>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</si>
  <si>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</si>
  <si>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</si>
  <si>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</si>
  <si>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</si>
  <si>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</si>
  <si>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</si>
  <si>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</si>
  <si>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</si>
  <si>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</si>
  <si>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</si>
  <si>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</si>
  <si>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</si>
  <si>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</si>
  <si>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</si>
  <si>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</si>
  <si>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</si>
  <si>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</si>
  <si>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</si>
  <si>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</si>
  <si>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</si>
  <si>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</si>
  <si>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</si>
  <si>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</si>
  <si>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</si>
  <si>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</si>
  <si>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</si>
  <si>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</si>
  <si>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</si>
  <si>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</si>
  <si>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</si>
  <si>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</si>
  <si>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</si>
  <si>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</si>
  <si>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</si>
  <si>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</si>
  <si>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</si>
  <si>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</si>
  <si>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</si>
  <si>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</si>
  <si>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</si>
  <si>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</si>
  <si>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</si>
  <si>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</si>
  <si>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</si>
  <si>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</si>
  <si>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</si>
  <si>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</si>
  <si>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</si>
  <si>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</si>
  <si>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</si>
  <si>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</si>
  <si>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</si>
  <si>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</si>
  <si>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</si>
  <si>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</si>
  <si>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</si>
  <si>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</si>
  <si>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</si>
  <si>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</si>
  <si>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</si>
  <si>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</si>
  <si>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</si>
  <si>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</si>
  <si>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</si>
  <si>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</si>
  <si>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</si>
  <si>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</si>
  <si>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</si>
  <si>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</si>
  <si>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</si>
  <si>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</si>
  <si>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</si>
  <si>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</si>
  <si>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</si>
  <si>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</si>
  <si>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</si>
  <si>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</si>
  <si>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</si>
  <si>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</si>
  <si>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</si>
  <si>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</si>
  <si>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</si>
  <si>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</si>
  <si>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</si>
  <si>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</si>
  <si>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</si>
  <si>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</si>
  <si>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</si>
  <si>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</si>
  <si>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</si>
  <si>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</si>
  <si>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</si>
  <si>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</si>
  <si>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</si>
  <si>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</si>
  <si>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</si>
  <si>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</si>
  <si>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</si>
  <si>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</si>
  <si>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</si>
  <si>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</si>
  <si>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</si>
  <si>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</si>
  <si>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</si>
  <si>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</si>
  <si>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</si>
  <si>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</si>
  <si>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</si>
  <si>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</si>
  <si>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</si>
  <si>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</si>
  <si>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</si>
  <si>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</si>
  <si>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</si>
  <si>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</si>
  <si>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</si>
  <si>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</si>
  <si>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</si>
  <si>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</si>
  <si>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</si>
  <si>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</si>
  <si>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</si>
  <si>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</si>
  <si>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</si>
  <si>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</si>
  <si>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</si>
  <si>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</si>
  <si>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</si>
  <si>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</si>
  <si>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</si>
  <si>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</si>
  <si>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</si>
  <si>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</si>
  <si>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</si>
  <si>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</si>
  <si>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</si>
  <si>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</si>
  <si>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</si>
  <si>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</si>
  <si>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</si>
  <si>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</si>
  <si>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</si>
  <si>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</si>
  <si>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</si>
  <si>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</si>
  <si>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</si>
  <si>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</si>
  <si>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</si>
  <si>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</si>
  <si>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</si>
  <si>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</si>
  <si>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</si>
  <si>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</si>
  <si>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</si>
  <si>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</si>
  <si>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</si>
  <si>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</si>
  <si>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</si>
  <si>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</si>
  <si>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</si>
  <si>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</si>
  <si>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</si>
  <si>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</si>
  <si>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</si>
  <si>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</si>
  <si>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</si>
  <si>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</si>
  <si>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</si>
  <si>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</si>
  <si>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</si>
  <si>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</si>
  <si>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</si>
  <si>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</si>
  <si>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</si>
  <si>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</si>
  <si>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</si>
  <si>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</si>
  <si>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</si>
  <si>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</si>
  <si>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</si>
  <si>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</si>
  <si>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</si>
  <si>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</si>
  <si>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</si>
  <si>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</si>
  <si>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</si>
  <si>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</si>
  <si>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</si>
  <si>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</si>
  <si>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</si>
  <si>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</si>
  <si>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</si>
  <si>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</si>
  <si>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</si>
  <si>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</si>
  <si>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</si>
  <si>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</si>
  <si>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</si>
  <si>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</si>
  <si>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</si>
  <si>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</si>
  <si>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</si>
  <si>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</si>
  <si>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</si>
  <si>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</si>
  <si>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</si>
  <si>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</si>
  <si>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</si>
  <si>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</si>
  <si>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</si>
  <si>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</si>
  <si>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</si>
  <si>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</si>
  <si>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</si>
  <si>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</si>
  <si>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</si>
  <si>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</si>
  <si>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</si>
  <si>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</si>
  <si>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</si>
  <si>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</si>
  <si>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</si>
  <si>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</si>
  <si>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</si>
  <si>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</si>
  <si>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</si>
  <si>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</si>
  <si>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</si>
  <si>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</si>
  <si>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</si>
  <si>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</si>
  <si>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</si>
  <si>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</si>
  <si>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</si>
  <si>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</si>
  <si>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</si>
  <si>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</si>
  <si>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</si>
  <si>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</si>
  <si>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</si>
  <si>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</si>
  <si>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</si>
  <si>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</si>
  <si>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</si>
  <si>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</si>
  <si>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</si>
  <si>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</si>
  <si>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</si>
  <si>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</si>
  <si>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</si>
  <si>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</si>
  <si>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</si>
  <si>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</si>
  <si>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</si>
  <si>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</si>
  <si>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</si>
  <si>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</si>
  <si>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</si>
  <si>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</si>
  <si>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</si>
  <si>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</si>
  <si>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</si>
  <si>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</si>
  <si>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</si>
  <si>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</si>
  <si>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</si>
  <si>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</si>
  <si>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</si>
  <si>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</si>
  <si>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</si>
  <si>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</si>
  <si>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</si>
  <si>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</si>
  <si>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</si>
  <si>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</si>
  <si>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</si>
  <si>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</si>
  <si>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</si>
  <si>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</si>
  <si>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</si>
  <si>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</si>
  <si>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</si>
  <si>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</si>
  <si>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</si>
  <si>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</si>
  <si>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</si>
  <si>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</si>
  <si>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</si>
  <si>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</si>
  <si>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</si>
  <si>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</si>
  <si>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</si>
  <si>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</si>
  <si>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</si>
  <si>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</si>
  <si>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</si>
  <si>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</si>
  <si>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</si>
  <si>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</si>
  <si>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</si>
  <si>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</si>
  <si>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</si>
  <si>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</si>
  <si>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</si>
  <si>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</si>
  <si>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</si>
  <si>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</si>
  <si>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</si>
  <si>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</si>
  <si>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</si>
  <si>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</si>
  <si>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</si>
  <si>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</si>
  <si>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</si>
  <si>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</si>
  <si>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</si>
  <si>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</si>
  <si>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</si>
  <si>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</si>
  <si>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</si>
  <si>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</si>
  <si>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</si>
  <si>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</si>
  <si>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</si>
  <si>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</si>
  <si>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</si>
  <si>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</si>
  <si>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</si>
  <si>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</si>
  <si>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</si>
  <si>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</si>
  <si>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</si>
  <si>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</si>
  <si>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</si>
  <si>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</si>
  <si>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</si>
  <si>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</si>
  <si>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</si>
  <si>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</si>
  <si>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</si>
  <si>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</si>
  <si>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</si>
  <si>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</si>
  <si>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</si>
  <si>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</si>
  <si>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</si>
  <si>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</si>
  <si>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</si>
  <si>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</si>
  <si>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</si>
  <si>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</si>
  <si>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</si>
  <si>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</si>
  <si>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</si>
  <si>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</si>
  <si>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</si>
  <si>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</si>
  <si>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</si>
  <si>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</si>
  <si>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</si>
  <si>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</si>
  <si>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</si>
  <si>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</si>
  <si>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</si>
  <si>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</si>
  <si>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</si>
  <si>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</si>
  <si>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</si>
  <si>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</si>
  <si>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</si>
  <si>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</si>
  <si>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</si>
  <si>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</si>
  <si>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</si>
  <si>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</si>
  <si>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</si>
  <si>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</si>
  <si>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</si>
  <si>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</si>
  <si>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</si>
  <si>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</si>
  <si>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</si>
  <si>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</si>
  <si>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</si>
  <si>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</si>
  <si>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</si>
  <si>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</si>
  <si>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</si>
  <si>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</si>
  <si>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</si>
  <si>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</si>
  <si>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</si>
  <si>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</si>
  <si>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</si>
  <si>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</si>
  <si>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</si>
  <si>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</si>
  <si>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</si>
  <si>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</si>
  <si>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</si>
  <si>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</si>
  <si>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</si>
  <si>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</si>
  <si>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</si>
  <si>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</si>
  <si>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</si>
  <si>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</si>
  <si>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</si>
  <si>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</si>
  <si>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</si>
  <si>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</si>
  <si>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</si>
  <si>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</si>
  <si>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</si>
  <si>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</si>
  <si>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</si>
  <si>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</si>
  <si>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</si>
  <si>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</si>
  <si>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</si>
  <si>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</si>
  <si>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</si>
  <si>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</si>
  <si>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</si>
  <si>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</si>
  <si>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</si>
  <si>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</si>
  <si>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</si>
  <si>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</si>
  <si>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</si>
  <si>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</si>
  <si>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</si>
  <si>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</si>
  <si>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</si>
  <si>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</si>
  <si>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</si>
  <si>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</si>
  <si>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</si>
  <si>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</si>
  <si>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</si>
  <si>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</si>
  <si>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</si>
  <si>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</si>
  <si>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</si>
  <si>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</si>
  <si>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</si>
  <si>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</si>
  <si>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</si>
  <si>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</si>
  <si>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</si>
  <si>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</si>
  <si>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</si>
  <si>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</si>
  <si>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</si>
  <si>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</si>
  <si>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</si>
  <si>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</si>
  <si>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</si>
  <si>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</si>
  <si>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</si>
  <si>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</si>
  <si>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</si>
  <si>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</si>
  <si>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</si>
  <si>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</si>
  <si>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</si>
  <si>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</si>
  <si>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</si>
  <si>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</si>
  <si>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</si>
  <si>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</si>
  <si>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</si>
  <si>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</si>
  <si>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</si>
  <si>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</si>
  <si>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</si>
  <si>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</si>
  <si>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</si>
  <si>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</si>
  <si>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</si>
  <si>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</si>
  <si>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</si>
  <si>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</si>
  <si>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</si>
  <si>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</si>
  <si>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</si>
  <si>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</si>
  <si>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</si>
  <si>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</si>
  <si>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</si>
  <si>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</si>
  <si>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</si>
  <si>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</si>
  <si>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</si>
  <si>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</si>
  <si>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</si>
  <si>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</si>
  <si>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</si>
  <si>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</si>
  <si>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</si>
  <si>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</si>
  <si>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</si>
  <si>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</si>
  <si>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</si>
  <si>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</si>
  <si>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</si>
  <si>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</si>
  <si>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</si>
  <si>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</si>
  <si>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</si>
  <si>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</si>
  <si>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</si>
  <si>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</si>
  <si>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</si>
  <si>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</si>
  <si>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</si>
  <si>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</si>
  <si>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</si>
  <si>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</si>
  <si>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</si>
  <si>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</si>
  <si>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</si>
  <si>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</si>
  <si>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</si>
  <si>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</si>
  <si>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</si>
  <si>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</si>
  <si>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</si>
  <si>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</si>
  <si>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</si>
  <si>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</si>
  <si>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</si>
  <si>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</si>
  <si>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</si>
  <si>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</si>
  <si>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</si>
  <si>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</si>
  <si>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</si>
  <si>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</si>
  <si>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</si>
  <si>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</si>
  <si>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</si>
  <si>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</si>
  <si>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</si>
  <si>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</si>
  <si>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</si>
  <si>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</si>
  <si>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</si>
  <si>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</si>
  <si>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</si>
  <si>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</si>
  <si>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</si>
  <si>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</si>
  <si>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</si>
  <si>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</si>
  <si>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</si>
  <si>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</si>
  <si>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</si>
  <si>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</si>
  <si>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</si>
  <si>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</si>
  <si>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</si>
  <si>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</si>
  <si>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</si>
  <si>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</si>
  <si>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</si>
  <si>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</si>
  <si>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</si>
  <si>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</si>
  <si>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</si>
  <si>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</si>
  <si>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</si>
  <si>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</si>
  <si>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</si>
  <si>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</si>
  <si>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</si>
  <si>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</si>
  <si>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</si>
  <si>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</si>
  <si>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</si>
  <si>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</si>
  <si>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</si>
  <si>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</si>
  <si>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</si>
  <si>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</si>
  <si>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</si>
  <si>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</si>
  <si>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</si>
  <si>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</si>
  <si>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</si>
  <si>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</si>
  <si>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</si>
  <si>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</si>
  <si>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</si>
  <si>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</si>
  <si>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</si>
  <si>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</si>
  <si>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</si>
  <si>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</si>
  <si>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</si>
  <si>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</si>
  <si>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</si>
  <si>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</si>
  <si>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</si>
  <si>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</si>
  <si>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</si>
  <si>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</si>
  <si>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</si>
  <si>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</si>
  <si>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</si>
  <si>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</si>
  <si>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</si>
  <si>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</si>
  <si>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</si>
  <si>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</si>
  <si>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</si>
  <si>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</si>
  <si>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</si>
  <si>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</si>
  <si>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</si>
  <si>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</si>
  <si>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</si>
  <si>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</si>
  <si>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</si>
  <si>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</si>
  <si>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</si>
  <si>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</si>
  <si>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</si>
  <si>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</si>
  <si>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</si>
  <si>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</si>
  <si>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</si>
  <si>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</si>
  <si>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</si>
  <si>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</si>
  <si>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</si>
  <si>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</si>
  <si>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</si>
  <si>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</si>
  <si>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</si>
  <si>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</si>
  <si>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</si>
  <si>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</si>
  <si>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</si>
  <si>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</si>
  <si>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</si>
  <si>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</si>
  <si>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</si>
  <si>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</si>
  <si>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</si>
  <si>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</si>
  <si>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</si>
  <si>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</si>
  <si>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</si>
  <si>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</si>
  <si>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</si>
  <si>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</si>
  <si>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</si>
  <si>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</si>
  <si>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</si>
  <si>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</si>
  <si>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</si>
  <si>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</si>
  <si>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</si>
  <si>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</si>
  <si>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</si>
  <si>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</si>
  <si>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</si>
  <si>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</si>
  <si>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</si>
  <si>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</si>
  <si>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</si>
  <si>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</si>
  <si>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</si>
  <si>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</si>
  <si>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</si>
  <si>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</si>
  <si>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</si>
  <si>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</si>
  <si>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</si>
  <si>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</si>
  <si>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</si>
  <si>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</si>
  <si>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</si>
  <si>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</si>
  <si>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</si>
  <si>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</si>
  <si>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</si>
  <si>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</si>
  <si>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</si>
  <si>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</si>
  <si>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</si>
  <si>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</si>
  <si>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</si>
  <si>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</si>
  <si>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</si>
  <si>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</si>
  <si>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</si>
  <si>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</si>
  <si>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</si>
  <si>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</si>
  <si>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</si>
  <si>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</si>
  <si>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</si>
  <si>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</si>
  <si>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</si>
  <si>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</si>
  <si>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</si>
  <si>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</si>
  <si>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</si>
  <si>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</si>
  <si>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</si>
  <si>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</si>
  <si>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</si>
  <si>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</si>
  <si>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</si>
  <si>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</si>
  <si>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</si>
  <si>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</si>
  <si>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</si>
  <si>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</si>
  <si>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</si>
  <si>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</si>
  <si>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</si>
  <si>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</si>
  <si>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</si>
  <si>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</si>
  <si>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</si>
  <si>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</si>
  <si>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</si>
  <si>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</si>
  <si>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</si>
  <si>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</si>
  <si>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</si>
  <si>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</si>
  <si>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</si>
  <si>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</si>
  <si>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</si>
  <si>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</si>
  <si>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</si>
  <si>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</si>
  <si>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</si>
  <si>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</si>
  <si>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</si>
  <si>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</si>
  <si>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</si>
  <si>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</si>
  <si>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</si>
  <si>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</si>
  <si>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</si>
  <si>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</si>
  <si>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</si>
  <si>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</si>
  <si>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</si>
  <si>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</si>
  <si>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</si>
  <si>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</si>
  <si>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</si>
  <si>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</si>
  <si>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</si>
  <si>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</si>
  <si>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</si>
  <si>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</si>
  <si>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</si>
  <si>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</si>
  <si>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</si>
  <si>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</si>
  <si>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</si>
  <si>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</si>
  <si>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</si>
  <si>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</si>
  <si>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</si>
  <si>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</si>
  <si>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</si>
  <si>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</si>
  <si>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</si>
  <si>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</si>
  <si>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</si>
  <si>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</si>
  <si>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</si>
  <si>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</si>
  <si>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</si>
  <si>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</si>
  <si>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</si>
  <si>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</si>
  <si>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</si>
  <si>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</si>
  <si>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</si>
  <si>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</si>
  <si>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</si>
  <si>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</si>
  <si>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</si>
  <si>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</si>
  <si>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</si>
  <si>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</si>
  <si>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</si>
  <si>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</si>
  <si>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</si>
  <si>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</si>
  <si>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</si>
  <si>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</si>
  <si>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</si>
  <si>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</si>
  <si>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</si>
  <si>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</si>
  <si>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</si>
  <si>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</si>
  <si>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</si>
  <si>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</si>
  <si>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</si>
  <si>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</si>
  <si>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</si>
  <si>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</si>
  <si>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</si>
  <si>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</si>
  <si>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</si>
  <si>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</si>
  <si>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</si>
  <si>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</si>
  <si>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</si>
  <si>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</si>
  <si>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</si>
  <si>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</si>
  <si>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</si>
  <si>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</si>
  <si>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</si>
  <si>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</si>
  <si>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</si>
  <si>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</si>
  <si>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</si>
  <si>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</si>
  <si>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</si>
  <si>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</si>
  <si>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</si>
  <si>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</si>
  <si>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</si>
  <si>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</si>
  <si>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</si>
  <si>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</si>
  <si>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</si>
  <si>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</si>
  <si>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</si>
  <si>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</si>
  <si>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</si>
  <si>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</si>
  <si>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</si>
  <si>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</si>
  <si>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</si>
  <si>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</si>
  <si>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</si>
  <si>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</si>
  <si>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</si>
  <si>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</si>
  <si>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</si>
  <si>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</si>
  <si>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</si>
  <si>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</si>
  <si>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</si>
  <si>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</si>
  <si>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</si>
  <si>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</si>
  <si>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</si>
  <si>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</si>
  <si>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</si>
  <si>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</si>
  <si>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</si>
  <si>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</si>
  <si>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</si>
  <si>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</si>
  <si>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</si>
  <si>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</si>
  <si>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</si>
  <si>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</si>
  <si>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</si>
  <si>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</si>
  <si>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</si>
  <si>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</si>
  <si>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</si>
  <si>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</si>
  <si>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</si>
  <si>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</si>
  <si>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</si>
  <si>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</si>
  <si>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</si>
  <si>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</si>
  <si>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</si>
  <si>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</si>
  <si>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</si>
  <si>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</si>
  <si>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</si>
  <si>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</si>
  <si>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</si>
  <si>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</si>
  <si>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</si>
  <si>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</si>
  <si>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</si>
  <si>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</si>
  <si>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</si>
  <si>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</si>
  <si>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</si>
  <si>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</si>
  <si>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</si>
  <si>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</si>
  <si>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</si>
  <si>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</si>
  <si>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</si>
  <si>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</si>
  <si>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</si>
  <si>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</si>
  <si>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</si>
  <si>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</si>
  <si>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</si>
  <si>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</si>
  <si>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</si>
  <si>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</si>
  <si>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</si>
  <si>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</si>
  <si>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</si>
  <si>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</si>
  <si>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</si>
  <si>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</si>
  <si>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</si>
  <si>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</si>
  <si>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</si>
  <si>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</si>
  <si>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</si>
  <si>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</si>
  <si>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</si>
  <si>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</si>
  <si>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</si>
  <si>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</si>
  <si>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</si>
  <si>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</si>
  <si>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</si>
  <si>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</si>
  <si>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</si>
  <si>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</si>
  <si>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</si>
  <si>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</si>
  <si>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</si>
  <si>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</si>
  <si>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</si>
  <si>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</si>
  <si>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</si>
  <si>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</si>
  <si>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</si>
  <si>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</si>
  <si>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</si>
  <si>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</si>
  <si>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</si>
  <si>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</si>
  <si>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</si>
  <si>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</si>
  <si>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</si>
  <si>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</si>
  <si>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</si>
  <si>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</si>
  <si>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</si>
  <si>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</si>
  <si>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</si>
  <si>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</si>
  <si>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</si>
  <si>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</si>
  <si>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</si>
  <si>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</si>
  <si>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</si>
  <si>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</si>
  <si>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</si>
  <si>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</si>
  <si>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</si>
  <si>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</si>
  <si>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</si>
  <si>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</si>
  <si>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</si>
  <si>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</si>
  <si>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</si>
  <si>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</si>
  <si>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</si>
  <si>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</si>
  <si>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</si>
  <si>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</si>
  <si>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</si>
  <si>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</si>
  <si>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</si>
  <si>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</si>
  <si>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</si>
  <si>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</si>
  <si>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</si>
  <si>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</si>
  <si>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</si>
  <si>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</si>
  <si>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</si>
  <si>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</si>
  <si>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</si>
  <si>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</si>
  <si>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</si>
  <si>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</si>
  <si>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</si>
  <si>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</si>
  <si>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</si>
  <si>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</si>
  <si>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</si>
  <si>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</si>
  <si>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</si>
  <si>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</si>
  <si>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</si>
  <si>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</si>
  <si>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</si>
  <si>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</si>
  <si>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</si>
  <si>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</si>
  <si>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</si>
  <si>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</si>
  <si>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</si>
  <si>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</si>
  <si>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</si>
  <si>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</si>
  <si>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</si>
  <si>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</si>
  <si>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</si>
  <si>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</si>
  <si>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</si>
  <si>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</si>
  <si>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</si>
  <si>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</si>
  <si>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</si>
  <si>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</si>
  <si>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</si>
  <si>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</si>
  <si>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</si>
  <si>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</si>
  <si>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</si>
  <si>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</si>
  <si>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</si>
  <si>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</si>
  <si>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</si>
  <si>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</si>
  <si>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</si>
  <si>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</si>
  <si>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</si>
  <si>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</si>
  <si>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</si>
  <si>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</si>
  <si>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</si>
  <si>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</si>
  <si>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</si>
  <si>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</si>
  <si>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</si>
  <si>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</si>
  <si>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</si>
  <si>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</si>
  <si>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</si>
  <si>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</si>
  <si>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</si>
  <si>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</si>
  <si>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</si>
  <si>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</si>
  <si>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</si>
  <si>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</si>
  <si>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</si>
  <si>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</si>
  <si>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</si>
  <si>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</si>
  <si>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</si>
  <si>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</si>
  <si>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</si>
  <si>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</si>
  <si>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</si>
  <si>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</si>
  <si>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</si>
  <si>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</si>
  <si>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</si>
  <si>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</si>
  <si>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</si>
  <si>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</si>
  <si>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</si>
  <si>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</si>
  <si>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</si>
  <si>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</si>
  <si>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</si>
  <si>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</si>
  <si>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</si>
  <si>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</si>
  <si>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</si>
  <si>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</si>
  <si>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</si>
  <si>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</si>
  <si>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</si>
  <si>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</si>
  <si>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</si>
  <si>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</si>
  <si>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</si>
  <si>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</si>
  <si>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</si>
  <si>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</si>
  <si>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</si>
  <si>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</si>
  <si>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</si>
  <si>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</si>
  <si>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</si>
  <si>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</si>
  <si>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</si>
  <si>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</si>
  <si>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</si>
  <si>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</si>
  <si>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</si>
  <si>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</si>
  <si>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</si>
  <si>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</si>
  <si>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</si>
  <si>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</si>
  <si>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</si>
  <si>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</si>
  <si>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</si>
  <si>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</si>
  <si>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</si>
  <si>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</si>
  <si>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</si>
  <si>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</si>
  <si>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</si>
  <si>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</si>
  <si>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</si>
  <si>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</si>
  <si>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</si>
  <si>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</si>
  <si>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</si>
  <si>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</si>
  <si>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</si>
  <si>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</si>
  <si>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</si>
  <si>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</si>
  <si>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</si>
  <si>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</si>
  <si>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</si>
  <si>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</si>
  <si>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</si>
  <si>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</si>
  <si>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</si>
  <si>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</si>
  <si>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</si>
  <si>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</si>
  <si>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</si>
  <si>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</si>
  <si>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</si>
  <si>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</si>
  <si>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</si>
  <si>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</si>
  <si>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</si>
  <si>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</si>
  <si>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</si>
  <si>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</si>
  <si>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</si>
  <si>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</si>
  <si>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</si>
  <si>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</si>
  <si>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</si>
  <si>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</si>
  <si>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</si>
  <si>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</si>
  <si>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</si>
  <si>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</si>
  <si>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</si>
  <si>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</si>
  <si>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</si>
  <si>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</si>
  <si>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</si>
  <si>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</si>
  <si>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</si>
  <si>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</si>
  <si>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</si>
  <si>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</si>
  <si>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</si>
  <si>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</si>
  <si>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</si>
  <si>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</si>
  <si>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</si>
  <si>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</si>
  <si>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</si>
  <si>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</si>
  <si>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</si>
  <si>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</si>
  <si>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</si>
  <si>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</si>
  <si>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</si>
  <si>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</si>
  <si>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</si>
  <si>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</si>
  <si>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</si>
  <si>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</si>
  <si>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</si>
  <si>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</si>
  <si>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</si>
  <si>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</si>
  <si>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</si>
  <si>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</si>
  <si>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</si>
  <si>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</si>
  <si>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</si>
  <si>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</si>
  <si>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</si>
  <si>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</si>
  <si>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</si>
  <si>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</si>
  <si>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</si>
  <si>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</si>
  <si>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</si>
  <si>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</si>
  <si>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</si>
  <si>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</si>
  <si>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</si>
  <si>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</si>
  <si>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</si>
  <si>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</si>
  <si>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</si>
  <si>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</si>
  <si>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</si>
  <si>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</si>
  <si>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</si>
  <si>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</si>
  <si>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</si>
  <si>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</si>
  <si>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</si>
  <si>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</si>
  <si>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</si>
  <si>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</si>
  <si>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</si>
  <si>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</si>
  <si>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</si>
  <si>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</si>
  <si>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</si>
  <si>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</si>
  <si>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</si>
  <si>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</si>
  <si>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</si>
  <si>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</si>
  <si>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</si>
  <si>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</si>
  <si>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</si>
  <si>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</si>
  <si>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</si>
  <si>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</si>
  <si>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</si>
  <si>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</si>
  <si>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</si>
  <si>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</si>
  <si>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</si>
  <si>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</si>
  <si>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</si>
  <si>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</si>
  <si>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</si>
  <si>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</si>
  <si>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</si>
  <si>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</si>
  <si>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</si>
  <si>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</si>
  <si>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</si>
  <si>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</si>
  <si>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</si>
  <si>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</si>
  <si>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</si>
  <si>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</si>
  <si>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</si>
  <si>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</si>
  <si>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</si>
  <si>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</si>
  <si>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</si>
  <si>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</si>
  <si>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</si>
  <si>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</si>
  <si>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</si>
  <si>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</si>
  <si>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</si>
  <si>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</si>
  <si>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</si>
  <si>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</si>
  <si>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</si>
  <si>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</si>
  <si>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</si>
  <si>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</si>
  <si>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</si>
  <si>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</si>
  <si>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</si>
  <si>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</si>
  <si>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</si>
  <si>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</si>
  <si>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</si>
  <si>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</si>
  <si>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</si>
  <si>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</si>
  <si>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</si>
  <si>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</si>
  <si>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</si>
  <si>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</si>
  <si>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</si>
  <si>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</si>
  <si>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</si>
  <si>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</si>
  <si>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</si>
  <si>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</si>
  <si>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</si>
  <si>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</si>
  <si>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</si>
  <si>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</si>
  <si>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</si>
  <si>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</si>
  <si>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</si>
  <si>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</si>
  <si>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</si>
  <si>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</si>
  <si>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</si>
  <si>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</si>
  <si>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</si>
  <si>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</si>
  <si>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</si>
  <si>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</si>
  <si>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</si>
  <si>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</si>
  <si>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</si>
  <si>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</si>
  <si>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</si>
  <si>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</si>
  <si>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</si>
  <si>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</si>
  <si>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</si>
  <si>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</si>
  <si>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</si>
  <si>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</si>
  <si>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</si>
  <si>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</si>
  <si>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</si>
  <si>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</si>
  <si>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</si>
  <si>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</si>
  <si>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</si>
  <si>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</si>
  <si>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</si>
  <si>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</si>
  <si>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</si>
  <si>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</si>
  <si>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</si>
  <si>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</si>
  <si>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</si>
  <si>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</si>
  <si>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</si>
  <si>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</si>
  <si>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</si>
  <si>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</si>
  <si>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</si>
  <si>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</si>
  <si>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</si>
  <si>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</si>
  <si>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</si>
  <si>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</si>
  <si>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</si>
  <si>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</si>
  <si>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</si>
  <si>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</si>
  <si>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</si>
  <si>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</si>
  <si>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</si>
  <si>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</si>
  <si>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</si>
  <si>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</si>
  <si>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</si>
  <si>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</si>
  <si>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</si>
  <si>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</si>
  <si>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</si>
  <si>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</si>
  <si>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</si>
  <si>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</si>
  <si>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</si>
  <si>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</si>
  <si>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</si>
  <si>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</si>
  <si>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</si>
  <si>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</si>
  <si>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</si>
  <si>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</si>
  <si>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</si>
  <si>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</si>
  <si>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</si>
  <si>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</si>
  <si>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</si>
  <si>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</si>
  <si>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</si>
  <si>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</si>
  <si>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</si>
  <si>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</si>
  <si>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</si>
  <si>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</si>
  <si>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</si>
  <si>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</si>
  <si>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</si>
  <si>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</si>
  <si>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</si>
  <si>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</si>
  <si>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</si>
  <si>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</si>
  <si>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</si>
  <si>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</si>
  <si>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</si>
  <si>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</si>
  <si>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</si>
  <si>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</si>
  <si>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</si>
  <si>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</si>
  <si>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</si>
  <si>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</si>
  <si>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</si>
  <si>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</si>
  <si>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</si>
  <si>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</si>
  <si>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</si>
  <si>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</si>
  <si>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</si>
  <si>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</si>
  <si>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</si>
  <si>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</si>
  <si>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</si>
  <si>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</si>
  <si>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</si>
  <si>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</si>
  <si>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</si>
  <si>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</si>
  <si>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</si>
  <si>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</si>
  <si>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</si>
  <si>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</si>
  <si>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</si>
  <si>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</si>
  <si>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</si>
  <si>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</si>
  <si>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</si>
  <si>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</si>
  <si>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</si>
  <si>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</si>
  <si>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</si>
  <si>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</si>
  <si>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</si>
  <si>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</si>
  <si>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</si>
  <si>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</si>
  <si>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</si>
  <si>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</si>
  <si>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</si>
  <si>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</si>
  <si>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</si>
  <si>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</si>
  <si>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</si>
  <si>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</si>
  <si>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</si>
  <si>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</si>
  <si>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</si>
  <si>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</si>
  <si>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</si>
  <si>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</si>
  <si>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</si>
  <si>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</si>
  <si>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</si>
  <si>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</si>
  <si>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</si>
  <si>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</si>
  <si>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</si>
  <si>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</si>
  <si>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</si>
  <si>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</si>
  <si>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</si>
  <si>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</si>
  <si>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</si>
  <si>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</si>
  <si>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</si>
  <si>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</si>
  <si>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</si>
  <si>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</si>
  <si>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</si>
  <si>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</si>
  <si>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</si>
  <si>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</si>
  <si>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</si>
  <si>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</si>
  <si>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</si>
  <si>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</si>
  <si>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</si>
  <si>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</si>
  <si>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</si>
  <si>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</si>
  <si>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</si>
  <si>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</si>
  <si>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</si>
  <si>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</si>
  <si>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</si>
  <si>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</si>
  <si>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</si>
  <si>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</si>
  <si>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</si>
  <si>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</si>
  <si>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</si>
  <si>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</si>
  <si>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</si>
  <si>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</si>
  <si>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</si>
  <si>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</si>
  <si>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</si>
  <si>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</si>
  <si>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</si>
  <si>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</si>
  <si>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</si>
  <si>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</si>
  <si>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</si>
  <si>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</si>
  <si>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</si>
  <si>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</si>
  <si>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</si>
  <si>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</si>
  <si>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</si>
  <si>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</si>
  <si>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</si>
  <si>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</si>
  <si>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</si>
  <si>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</si>
  <si>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</si>
  <si>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</si>
  <si>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</si>
  <si>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</si>
  <si>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</si>
  <si>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</si>
  <si>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</si>
  <si>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</si>
  <si>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</si>
  <si>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</si>
  <si>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</si>
  <si>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</si>
  <si>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</si>
  <si>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</si>
  <si>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</si>
  <si>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</si>
  <si>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</si>
  <si>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</si>
  <si>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</si>
  <si>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</si>
  <si>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</si>
  <si>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</si>
  <si>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</si>
  <si>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</si>
  <si>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</si>
  <si>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</si>
  <si>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</si>
  <si>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</si>
  <si>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</si>
  <si>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</si>
  <si>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</si>
  <si>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</si>
  <si>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</si>
  <si>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</si>
  <si>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</si>
  <si>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</si>
  <si>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</si>
  <si>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</si>
  <si>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</si>
  <si>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</si>
  <si>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</si>
  <si>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</si>
  <si>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</si>
  <si>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</si>
  <si>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</si>
  <si>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</si>
  <si>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</si>
  <si>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</si>
  <si>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</si>
  <si>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</si>
  <si>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</si>
  <si>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</si>
  <si>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</si>
  <si>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</si>
  <si>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</si>
  <si>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</si>
  <si>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</si>
  <si>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</si>
  <si>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</si>
  <si>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</si>
  <si>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</si>
  <si>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</si>
  <si>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</si>
  <si>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</si>
  <si>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</si>
  <si>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</si>
  <si>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</si>
  <si>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</si>
  <si>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</si>
  <si>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</si>
  <si>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</si>
  <si>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</si>
  <si>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</si>
  <si>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</si>
  <si>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</si>
  <si>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</si>
  <si>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</si>
  <si>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</si>
  <si>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</si>
  <si>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</si>
  <si>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</si>
  <si>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</si>
  <si>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</si>
  <si>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</si>
  <si>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</si>
  <si>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</si>
  <si>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</si>
  <si>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</si>
  <si>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</si>
  <si>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</si>
  <si>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</si>
  <si>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</si>
  <si>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</si>
  <si>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</si>
  <si>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</si>
  <si>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</si>
  <si>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</si>
  <si>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</si>
  <si>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</si>
  <si>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</si>
  <si>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</si>
  <si>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</si>
  <si>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</si>
  <si>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</si>
  <si>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</si>
  <si>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</si>
  <si>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</si>
  <si>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</si>
  <si>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</si>
  <si>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</si>
  <si>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</si>
  <si>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</si>
  <si>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</si>
  <si>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</si>
  <si>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</si>
  <si>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</si>
  <si>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</si>
  <si>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</si>
  <si>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</si>
  <si>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</si>
  <si>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</si>
  <si>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</si>
  <si>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</si>
  <si>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</si>
  <si>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</si>
  <si>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</si>
  <si>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</si>
  <si>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</si>
  <si>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</si>
  <si>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</si>
  <si>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</si>
  <si>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</si>
  <si>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</si>
  <si>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</si>
  <si>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</si>
  <si>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</si>
  <si>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</si>
  <si>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</si>
  <si>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</si>
  <si>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</si>
  <si>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</si>
  <si>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</si>
  <si>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</si>
  <si>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</si>
  <si>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</si>
  <si>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</si>
  <si>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</si>
  <si>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</si>
  <si>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</si>
  <si>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</si>
  <si>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</si>
  <si>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</si>
  <si>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</si>
  <si>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</si>
  <si>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</si>
  <si>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</si>
  <si>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</si>
  <si>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</si>
  <si>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</si>
  <si>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</si>
  <si>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</si>
  <si>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</si>
  <si>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</si>
  <si>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</si>
  <si>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</si>
  <si>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</si>
  <si>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</si>
  <si>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</si>
  <si>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</si>
  <si>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</si>
  <si>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</si>
  <si>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</si>
  <si>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</si>
  <si>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</si>
  <si>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</si>
  <si>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</si>
  <si>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</si>
  <si>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</si>
  <si>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</si>
  <si>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</si>
  <si>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</si>
  <si>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</si>
  <si>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</si>
  <si>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</si>
  <si>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</si>
  <si>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</si>
  <si>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</si>
  <si>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</si>
  <si>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</si>
  <si>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</si>
  <si>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</si>
  <si>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</si>
  <si>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</si>
  <si>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</si>
  <si>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</si>
  <si>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</si>
  <si>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</si>
  <si>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</si>
  <si>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</si>
  <si>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</si>
  <si>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</si>
  <si>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</si>
  <si>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</si>
  <si>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</si>
  <si>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</si>
  <si>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</si>
  <si>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</si>
  <si>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</si>
  <si>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</si>
  <si>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</si>
  <si>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</si>
  <si>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</si>
  <si>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</si>
  <si>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</si>
  <si>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</si>
  <si>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</si>
  <si>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</si>
  <si>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</si>
  <si>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</si>
  <si>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</si>
  <si>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</si>
  <si>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</si>
  <si>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</si>
  <si>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</si>
  <si>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</si>
  <si>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</si>
  <si>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</si>
  <si>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</si>
  <si>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</si>
  <si>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</si>
  <si>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</si>
  <si>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</si>
  <si>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</si>
  <si>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</si>
  <si>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</si>
  <si>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</si>
  <si>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</si>
  <si>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</si>
  <si>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</si>
  <si>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</si>
  <si>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</si>
  <si>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</si>
  <si>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</si>
  <si>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</si>
  <si>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</si>
  <si>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</si>
  <si>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</si>
  <si>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</si>
  <si>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</si>
  <si>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</si>
  <si>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</si>
  <si>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</si>
  <si>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</si>
  <si>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</si>
  <si>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</si>
  <si>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</si>
  <si>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</si>
  <si>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</si>
  <si>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</si>
  <si>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</si>
  <si>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</si>
  <si>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</si>
  <si>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</si>
  <si>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</si>
  <si>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</si>
  <si>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</si>
  <si>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</si>
  <si>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</si>
  <si>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</si>
  <si>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</si>
  <si>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</si>
  <si>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</si>
  <si>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</si>
  <si>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</si>
  <si>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</si>
  <si>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</si>
  <si>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</si>
  <si>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</si>
  <si>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</si>
  <si>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</si>
  <si>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</si>
  <si>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</si>
  <si>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</si>
  <si>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</si>
  <si>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</si>
  <si>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</si>
  <si>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</si>
  <si>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</si>
  <si>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</si>
  <si>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</si>
  <si>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</si>
  <si>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</si>
  <si>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</si>
  <si>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</si>
  <si>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</si>
  <si>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</si>
  <si>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</si>
  <si>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</si>
  <si>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</si>
  <si>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</si>
  <si>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</si>
  <si>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</si>
  <si>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</si>
  <si>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</si>
  <si>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</si>
  <si>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</si>
  <si>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</si>
  <si>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</si>
  <si>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</si>
  <si>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</si>
  <si>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</si>
  <si>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</si>
  <si>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</si>
  <si>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</si>
  <si>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</si>
  <si>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</si>
  <si>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</si>
  <si>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</si>
  <si>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</si>
  <si>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</si>
  <si>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</si>
  <si>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</si>
  <si>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</si>
  <si>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</si>
  <si>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</si>
  <si>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</si>
  <si>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</si>
  <si>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</si>
  <si>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</si>
  <si>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</si>
  <si>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</si>
  <si>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</si>
  <si>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</si>
  <si>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</si>
  <si>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</si>
  <si>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</si>
  <si>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</si>
  <si>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</si>
  <si>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</si>
  <si>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</si>
  <si>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</si>
  <si>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</si>
  <si>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</si>
  <si>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</si>
  <si>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</si>
  <si>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</si>
  <si>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</si>
  <si>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</si>
  <si>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</si>
  <si>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</si>
  <si>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</si>
  <si>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</si>
  <si>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</si>
  <si>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</si>
  <si>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</si>
  <si>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</si>
  <si>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</si>
  <si>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</si>
  <si>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</si>
  <si>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</si>
  <si>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</si>
  <si>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</si>
  <si>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</si>
  <si>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</si>
  <si>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</si>
  <si>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</si>
  <si>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</si>
  <si>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</si>
  <si>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</si>
  <si>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</si>
  <si>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</si>
  <si>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</si>
  <si>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</si>
  <si>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</si>
  <si>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</si>
  <si>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</si>
  <si>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</si>
  <si>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</si>
  <si>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</si>
  <si>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</si>
  <si>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</si>
  <si>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</si>
  <si>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</si>
  <si>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</si>
  <si>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</si>
  <si>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</si>
  <si>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</si>
  <si>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</si>
  <si>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</si>
  <si>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</si>
  <si>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</si>
  <si>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</si>
  <si>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</si>
  <si>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</si>
  <si>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</si>
  <si>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</si>
  <si>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</si>
  <si>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</si>
  <si>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</si>
  <si>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</si>
  <si>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</si>
  <si>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</si>
  <si>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</si>
  <si>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</si>
  <si>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</si>
  <si>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</si>
  <si>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</si>
  <si>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</si>
  <si>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</si>
  <si>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</si>
  <si>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</si>
  <si>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</si>
  <si>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</si>
  <si>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</si>
  <si>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</si>
  <si>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</si>
  <si>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</si>
  <si>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</si>
  <si>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</si>
  <si>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</si>
  <si>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</si>
  <si>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</si>
  <si>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</si>
  <si>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</si>
  <si>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</si>
  <si>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</si>
  <si>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</si>
  <si>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</si>
  <si>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</si>
  <si>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</si>
  <si>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</si>
  <si>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</si>
  <si>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</si>
  <si>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</si>
  <si>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</si>
  <si>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</si>
  <si>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</si>
  <si>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</si>
  <si>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</si>
  <si>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</si>
  <si>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</si>
  <si>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</si>
  <si>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</si>
  <si>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</si>
  <si>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</si>
  <si>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</si>
  <si>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</si>
  <si>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</si>
  <si>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</si>
  <si>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</si>
  <si>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</si>
  <si>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</si>
  <si>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</si>
  <si>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</si>
  <si>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</si>
  <si>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</si>
  <si>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</si>
  <si>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</si>
  <si>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</si>
  <si>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</si>
  <si>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</si>
  <si>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</si>
  <si>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</si>
  <si>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</si>
  <si>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</si>
  <si>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</si>
  <si>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</si>
  <si>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</si>
  <si>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</si>
  <si>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</si>
  <si>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</si>
  <si>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</si>
  <si>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</si>
  <si>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</si>
  <si>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</si>
  <si>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</si>
  <si>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</si>
  <si>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</si>
  <si>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</si>
  <si>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</si>
  <si>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</si>
  <si>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</si>
  <si>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</si>
  <si>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</si>
  <si>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</si>
  <si>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</si>
  <si>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</si>
  <si>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</si>
  <si>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</si>
  <si>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</si>
  <si>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</si>
  <si>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</si>
  <si>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</si>
  <si>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</si>
  <si>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</si>
  <si>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</si>
  <si>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</si>
  <si>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</si>
  <si>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</si>
  <si>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</si>
  <si>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</si>
  <si>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</si>
  <si>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</si>
  <si>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</si>
  <si>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</si>
  <si>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</si>
  <si>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</si>
  <si>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</si>
  <si>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</si>
  <si>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</si>
  <si>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</si>
  <si>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</si>
  <si>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</si>
  <si>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</si>
  <si>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</si>
  <si>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</si>
  <si>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</si>
  <si>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</si>
  <si>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</si>
  <si>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</si>
  <si>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</si>
  <si>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</si>
  <si>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</si>
  <si>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</si>
  <si>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</si>
  <si>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</si>
  <si>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</si>
  <si>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</si>
  <si>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</si>
  <si>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</si>
  <si>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</si>
  <si>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</si>
  <si>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</si>
  <si>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</si>
  <si>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</si>
  <si>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</si>
  <si>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</si>
  <si>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</si>
  <si>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</si>
  <si>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</si>
  <si>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</si>
  <si>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</si>
  <si>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</si>
  <si>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</si>
  <si>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</si>
  <si>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</si>
  <si>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</si>
  <si>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</si>
  <si>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</si>
  <si>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</si>
  <si>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</si>
  <si>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</si>
  <si>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</si>
  <si>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</si>
  <si>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</si>
  <si>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</si>
  <si>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</si>
  <si>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</si>
  <si>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</si>
  <si>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</si>
  <si>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</si>
  <si>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</si>
  <si>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</si>
  <si>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</si>
  <si>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</si>
  <si>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</si>
  <si>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</si>
  <si>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</si>
  <si>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</si>
  <si>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</si>
  <si>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</si>
  <si>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</si>
  <si>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</si>
  <si>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</si>
  <si>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</si>
  <si>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</si>
  <si>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</si>
  <si>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</si>
  <si>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</si>
  <si>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</si>
  <si>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</si>
  <si>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</si>
  <si>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</si>
  <si>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</si>
  <si>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</si>
  <si>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</si>
  <si>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</si>
  <si>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</si>
  <si>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</si>
  <si>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</si>
  <si>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</si>
  <si>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</si>
  <si>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</si>
  <si>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</si>
  <si>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</si>
  <si>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</si>
  <si>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</si>
  <si>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</si>
  <si>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</si>
  <si>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</si>
  <si>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</si>
  <si>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</si>
  <si>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</si>
  <si>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</si>
  <si>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</si>
  <si>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</si>
  <si>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</si>
  <si>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</si>
  <si>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</si>
  <si>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</si>
  <si>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</si>
  <si>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</si>
  <si>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</si>
  <si>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</si>
  <si>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</si>
  <si>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</si>
  <si>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</si>
  <si>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</si>
  <si>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</si>
  <si>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</si>
  <si>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</si>
  <si>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</si>
  <si>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</si>
  <si>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</si>
  <si>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</si>
  <si>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</si>
  <si>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</si>
  <si>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</si>
  <si>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</si>
  <si>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</si>
  <si>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</si>
  <si>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</si>
  <si>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</si>
  <si>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</si>
  <si>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</si>
  <si>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</si>
  <si>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</si>
  <si>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</si>
  <si>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</si>
  <si>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</si>
  <si>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</si>
  <si>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</si>
  <si>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</si>
  <si>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</si>
  <si>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</si>
  <si>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</si>
  <si>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</si>
  <si>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</si>
  <si>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</si>
  <si>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</si>
  <si>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</si>
  <si>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</si>
  <si>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</si>
  <si>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</si>
  <si>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</si>
  <si>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</si>
  <si>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</si>
  <si>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</si>
  <si>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</si>
  <si>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</si>
  <si>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</si>
  <si>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</si>
  <si>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</si>
  <si>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</si>
  <si>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</si>
  <si>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</si>
  <si>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</si>
  <si>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</si>
  <si>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</si>
  <si>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</si>
  <si>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</si>
  <si>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</si>
  <si>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</si>
  <si>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</si>
  <si>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</si>
  <si>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</si>
  <si>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</si>
  <si>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</si>
  <si>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</si>
  <si>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</si>
  <si>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</si>
  <si>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</si>
  <si>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</si>
  <si>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</si>
  <si>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</si>
  <si>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</si>
  <si>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</si>
  <si>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</si>
  <si>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</si>
  <si>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</si>
  <si>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</si>
  <si>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</si>
  <si>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</si>
  <si>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</si>
  <si>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</si>
  <si>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</si>
  <si>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</si>
  <si>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</si>
  <si>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</si>
  <si>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</si>
  <si>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</si>
  <si>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</si>
  <si>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</si>
  <si>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</si>
  <si>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</si>
  <si>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</si>
  <si>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</si>
  <si>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</si>
  <si>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</si>
  <si>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</si>
  <si>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</si>
  <si>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</si>
  <si>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</si>
  <si>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</si>
  <si>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</si>
  <si>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</si>
  <si>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</si>
  <si>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</si>
  <si>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</si>
  <si>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</si>
  <si>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</si>
  <si>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</si>
  <si>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</si>
  <si>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</si>
  <si>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</si>
  <si>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</si>
  <si>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</si>
  <si>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</si>
  <si>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</si>
  <si>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</si>
  <si>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</si>
  <si>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</si>
  <si>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</si>
  <si>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</si>
  <si>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</si>
  <si>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</si>
  <si>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</si>
  <si>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</si>
  <si>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</si>
  <si>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</si>
  <si>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</si>
  <si>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</si>
  <si>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</si>
  <si>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</si>
  <si>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</si>
  <si>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</si>
  <si>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</si>
  <si>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</si>
  <si>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</si>
  <si>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</si>
  <si>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</si>
  <si>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</si>
  <si>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</si>
  <si>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</si>
  <si>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</si>
  <si>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</si>
  <si>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</si>
  <si>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</si>
  <si>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</si>
  <si>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</si>
  <si>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</si>
  <si>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</si>
  <si>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</si>
  <si>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</si>
  <si>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</si>
  <si>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</si>
  <si>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</si>
  <si>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</si>
  <si>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</si>
  <si>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</si>
  <si>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</si>
  <si>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</si>
  <si>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</si>
  <si>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</si>
  <si>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</si>
  <si>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</si>
  <si>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</si>
  <si>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</si>
  <si>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</si>
  <si>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</si>
  <si>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</si>
  <si>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</si>
  <si>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</si>
  <si>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</si>
  <si>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</si>
  <si>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</si>
  <si>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</si>
  <si>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</si>
  <si>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</si>
  <si>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</si>
  <si>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</si>
  <si>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</si>
  <si>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</si>
  <si>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</si>
  <si>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</si>
  <si>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</si>
  <si>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</si>
  <si>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</si>
  <si>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</si>
  <si>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</si>
  <si>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</si>
  <si>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</si>
  <si>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</si>
  <si>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</si>
  <si>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</si>
  <si>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</si>
  <si>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</si>
  <si>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</si>
  <si>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</si>
  <si>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</si>
  <si>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</si>
  <si>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</si>
  <si>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</si>
  <si>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</si>
  <si>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</si>
  <si>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</si>
  <si>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</si>
  <si>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</si>
  <si>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</si>
  <si>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</si>
  <si>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</si>
  <si>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</si>
  <si>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</si>
  <si>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</si>
  <si>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</si>
  <si>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</si>
  <si>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</si>
  <si>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</si>
  <si>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</si>
  <si>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</si>
  <si>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</si>
  <si>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</si>
  <si>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</si>
  <si>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</si>
  <si>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</si>
  <si>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</si>
  <si>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</si>
  <si>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</si>
  <si>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</si>
  <si>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</si>
  <si>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</si>
  <si>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</si>
  <si>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</si>
  <si>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</si>
  <si>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</si>
  <si>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</si>
  <si>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</si>
  <si>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</si>
  <si>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</si>
  <si>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</si>
  <si>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</si>
  <si>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</si>
  <si>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</si>
  <si>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</si>
  <si>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</si>
  <si>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</si>
  <si>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</si>
  <si>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</si>
  <si>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</si>
  <si>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</si>
  <si>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</si>
  <si>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</si>
  <si>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</si>
  <si>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</si>
  <si>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</si>
  <si>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</si>
  <si>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</si>
  <si>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</si>
  <si>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</si>
  <si>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</si>
  <si>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</si>
  <si>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</si>
  <si>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</si>
  <si>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</si>
  <si>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</si>
  <si>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</si>
  <si>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</si>
  <si>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</si>
  <si>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</si>
  <si>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</si>
  <si>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</si>
  <si>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</si>
  <si>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</si>
  <si>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</si>
  <si>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</si>
  <si>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</si>
  <si>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</si>
  <si>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</si>
  <si>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</si>
  <si>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</si>
  <si>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</si>
  <si>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</si>
  <si>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</si>
  <si>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</si>
  <si>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</si>
  <si>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</si>
  <si>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</si>
  <si>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</si>
  <si>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</si>
  <si>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</si>
  <si>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</si>
  <si>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</si>
  <si>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</si>
  <si>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</si>
  <si>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</si>
  <si>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</si>
  <si>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</si>
  <si>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</si>
  <si>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</si>
  <si>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</si>
  <si>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</si>
  <si>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</si>
  <si>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</si>
  <si>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</si>
  <si>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</si>
  <si>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</si>
  <si>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</si>
  <si>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</si>
  <si>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</si>
  <si>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</si>
  <si>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</si>
  <si>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</si>
  <si>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</si>
  <si>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</si>
  <si>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</si>
  <si>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</si>
  <si>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</si>
  <si>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</si>
  <si>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</si>
  <si>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</si>
  <si>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</si>
  <si>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</si>
  <si>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</si>
  <si>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</si>
  <si>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</si>
  <si>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</si>
  <si>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</si>
  <si>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</si>
  <si>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</si>
  <si>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</si>
  <si>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</si>
  <si>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</si>
  <si>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</si>
  <si>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</si>
  <si>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</si>
  <si>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</si>
  <si>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</si>
  <si>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</si>
  <si>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</si>
  <si>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</si>
  <si>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</si>
  <si>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</si>
  <si>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</si>
  <si>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</si>
  <si>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</si>
  <si>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</si>
  <si>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</si>
  <si>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</si>
  <si>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</si>
  <si>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</si>
  <si>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</si>
  <si>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</si>
  <si>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</si>
  <si>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</si>
  <si>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</si>
  <si>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</si>
  <si>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</si>
  <si>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</si>
  <si>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</si>
  <si>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</si>
  <si>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</si>
  <si>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</si>
  <si>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</si>
  <si>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</si>
  <si>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</si>
  <si>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</si>
  <si>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</si>
  <si>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</si>
  <si>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</si>
  <si>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</si>
  <si>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</si>
  <si>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</si>
  <si>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</si>
  <si>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</si>
  <si>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</si>
  <si>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</si>
  <si>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</si>
  <si>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</si>
  <si>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</si>
  <si>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</si>
  <si>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</si>
  <si>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</si>
  <si>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</si>
  <si>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</si>
  <si>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</si>
  <si>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</si>
  <si>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</si>
  <si>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</si>
  <si>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</si>
  <si>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</si>
  <si>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</si>
  <si>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</si>
  <si>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</si>
  <si>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</si>
  <si>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</si>
  <si>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</si>
  <si>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</si>
  <si>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</si>
  <si>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</si>
  <si>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</si>
  <si>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</si>
  <si>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</si>
  <si>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</si>
  <si>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</si>
  <si>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</si>
  <si>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</si>
  <si>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</si>
  <si>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</si>
  <si>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</si>
  <si>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</si>
  <si>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</si>
  <si>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</si>
  <si>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</si>
  <si>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</si>
  <si>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</si>
  <si>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</si>
  <si>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</si>
  <si>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</si>
  <si>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</si>
  <si>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</si>
  <si>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</si>
  <si>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</si>
  <si>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</si>
  <si>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</si>
  <si>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</si>
  <si>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</si>
  <si>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</si>
  <si>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</si>
  <si>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</si>
  <si>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</si>
  <si>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</si>
  <si>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</si>
  <si>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</si>
  <si>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</si>
  <si>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</si>
  <si>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</si>
  <si>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</si>
  <si>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</si>
  <si>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</si>
  <si>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</si>
  <si>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</si>
  <si>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</si>
  <si>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</si>
  <si>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</si>
  <si>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</si>
  <si>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</si>
  <si>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</si>
  <si>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</si>
  <si>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</si>
  <si>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</si>
  <si>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</si>
  <si>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</si>
  <si>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</si>
  <si>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</si>
  <si>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</si>
  <si>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</si>
  <si>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</si>
  <si>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</si>
  <si>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</si>
  <si>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</si>
  <si>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</si>
  <si>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</si>
  <si>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</si>
  <si>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</si>
  <si>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</si>
  <si>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</si>
  <si>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</si>
  <si>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</si>
  <si>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</si>
  <si>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</si>
  <si>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</si>
  <si>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</si>
  <si>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</si>
  <si>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</si>
  <si>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</si>
  <si>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</si>
  <si>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</si>
  <si>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</si>
  <si>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</si>
  <si>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</si>
  <si>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</si>
  <si>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</si>
  <si>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</si>
  <si>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</si>
  <si>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</si>
  <si>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</si>
  <si>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</si>
  <si>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</si>
  <si>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</si>
  <si>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</si>
  <si>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</si>
  <si>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</si>
  <si>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</si>
  <si>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</si>
  <si>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</si>
  <si>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</si>
  <si>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</si>
  <si>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</si>
  <si>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</si>
  <si>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</si>
  <si>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</si>
  <si>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</si>
  <si>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</si>
  <si>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</si>
  <si>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</si>
  <si>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</si>
  <si>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</si>
  <si>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</si>
  <si>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</si>
  <si>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</si>
  <si>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</si>
  <si>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</si>
  <si>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</si>
  <si>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</si>
  <si>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</si>
  <si>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</si>
  <si>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</si>
  <si>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</si>
  <si>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</si>
  <si>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</si>
  <si>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</si>
  <si>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</si>
  <si>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</si>
  <si>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</si>
  <si>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</si>
  <si>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</si>
  <si>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</si>
  <si>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</si>
  <si>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</si>
  <si>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</si>
  <si>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</si>
  <si>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</si>
  <si>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</si>
  <si>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</si>
  <si>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</si>
  <si>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</si>
  <si>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</si>
  <si>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</si>
  <si>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</si>
  <si>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</si>
  <si>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</si>
  <si>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</si>
  <si>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</si>
  <si>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</si>
  <si>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</si>
  <si>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</si>
  <si>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</si>
  <si>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</si>
  <si>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</si>
  <si>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</si>
  <si>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</si>
  <si>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</si>
  <si>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</si>
  <si>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</si>
  <si>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</si>
  <si>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</si>
  <si>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</si>
  <si>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</si>
  <si>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</si>
  <si>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</si>
  <si>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</si>
  <si>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</si>
  <si>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</si>
  <si>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</si>
  <si>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</si>
  <si>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</si>
  <si>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</si>
  <si>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</si>
  <si>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</si>
  <si>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</si>
  <si>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</si>
  <si>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</si>
  <si>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</si>
  <si>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</si>
  <si>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</si>
  <si>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</si>
  <si>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</si>
  <si>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</si>
  <si>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</si>
  <si>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</si>
  <si>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</si>
  <si>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</si>
  <si>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</si>
  <si>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</si>
  <si>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</si>
  <si>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</si>
  <si>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</si>
  <si>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</si>
  <si>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</si>
  <si>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</si>
  <si>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</si>
  <si>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</si>
  <si>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</si>
  <si>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</si>
  <si>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</si>
  <si>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</si>
  <si>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</si>
  <si>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</si>
  <si>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</si>
  <si>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</si>
  <si>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</si>
  <si>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</si>
  <si>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</si>
  <si>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</si>
  <si>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</si>
  <si>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</si>
  <si>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</si>
  <si>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</si>
  <si>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</si>
  <si>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</si>
  <si>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</si>
  <si>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</si>
  <si>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</si>
  <si>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</si>
  <si>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</si>
  <si>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</si>
  <si>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</si>
  <si>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</si>
  <si>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</si>
  <si>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</si>
  <si>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</si>
  <si>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</si>
  <si>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</si>
  <si>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</si>
  <si>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</si>
  <si>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</si>
  <si>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</si>
  <si>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</si>
  <si>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</si>
  <si>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</si>
  <si>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</si>
  <si>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</si>
  <si>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</si>
  <si>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</si>
  <si>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</si>
  <si>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</si>
  <si>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</si>
  <si>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</si>
  <si>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</si>
  <si>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</si>
  <si>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</si>
  <si>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</si>
  <si>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</si>
  <si>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</si>
  <si>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</si>
  <si>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</si>
  <si>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</si>
  <si>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</si>
  <si>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</si>
  <si>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</si>
  <si>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</si>
  <si>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</si>
  <si>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</si>
  <si>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</si>
  <si>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</si>
  <si>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</si>
  <si>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</si>
  <si>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</si>
  <si>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</si>
  <si>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</si>
  <si>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</si>
  <si>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</si>
  <si>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</si>
  <si>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</si>
  <si>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</si>
  <si>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</si>
  <si>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</si>
  <si>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</si>
  <si>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</si>
  <si>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</si>
  <si>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</si>
  <si>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</si>
  <si>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</si>
  <si>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</si>
  <si>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</si>
  <si>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</si>
  <si>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</si>
  <si>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</si>
  <si>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</si>
  <si>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</si>
  <si>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</si>
  <si>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</si>
  <si>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</si>
  <si>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</si>
  <si>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</si>
  <si>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</si>
  <si>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</si>
  <si>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</si>
  <si>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</si>
  <si>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</si>
  <si>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</si>
  <si>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</si>
  <si>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</si>
  <si>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</si>
  <si>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</si>
  <si>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</si>
  <si>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</si>
  <si>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</si>
  <si>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</si>
  <si>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</si>
  <si>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</si>
  <si>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</si>
  <si>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</si>
  <si>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</si>
  <si>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</si>
  <si>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</si>
  <si>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</si>
  <si>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</si>
  <si>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</si>
  <si>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</si>
  <si>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</si>
  <si>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</si>
  <si>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</si>
  <si>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</si>
  <si>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</si>
  <si>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</si>
  <si>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</si>
  <si>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</si>
  <si>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</si>
  <si>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</si>
  <si>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</si>
  <si>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</si>
  <si>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</si>
  <si>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</si>
  <si>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</si>
  <si>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</si>
  <si>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</si>
  <si>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</si>
  <si>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</si>
  <si>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</si>
  <si>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</si>
  <si>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</si>
  <si>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</si>
  <si>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</si>
  <si>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</si>
  <si>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</si>
  <si>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</si>
  <si>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</si>
  <si>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</si>
  <si>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</si>
  <si>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</si>
  <si>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</si>
  <si>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</si>
  <si>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</si>
  <si>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</si>
  <si>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</si>
  <si>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</si>
  <si>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</si>
  <si>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</si>
  <si>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</si>
  <si>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</si>
  <si>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</si>
  <si>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</si>
  <si>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</si>
  <si>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</si>
  <si>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</si>
  <si>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</si>
  <si>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</si>
  <si>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</si>
  <si>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</si>
  <si>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</si>
  <si>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</si>
  <si>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</si>
  <si>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</si>
  <si>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</si>
  <si>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</si>
  <si>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</si>
  <si>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</si>
  <si>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</si>
  <si>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</si>
  <si>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</si>
  <si>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</si>
  <si>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</si>
  <si>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</si>
  <si>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</si>
  <si>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</si>
  <si>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</si>
  <si>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</si>
  <si>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</si>
  <si>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</si>
  <si>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</si>
  <si>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</si>
  <si>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</si>
  <si>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</si>
  <si>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</si>
  <si>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</si>
  <si>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</si>
  <si>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</si>
  <si>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</si>
  <si>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</si>
  <si>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</si>
  <si>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</si>
  <si>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</si>
  <si>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</si>
  <si>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</si>
  <si>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</si>
  <si>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</si>
  <si>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</si>
  <si>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</si>
  <si>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</si>
  <si>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</si>
  <si>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</si>
  <si>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</si>
  <si>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</si>
  <si>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</si>
  <si>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</si>
  <si>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</si>
  <si>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</si>
  <si>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</si>
  <si>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</si>
  <si>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</si>
  <si>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</si>
  <si>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</si>
  <si>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</si>
  <si>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</si>
  <si>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</si>
  <si>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</si>
  <si>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</si>
  <si>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</si>
  <si>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</si>
  <si>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</si>
  <si>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</si>
  <si>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</si>
  <si>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</si>
  <si>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</si>
  <si>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</si>
  <si>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</si>
  <si>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</si>
  <si>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</si>
  <si>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</si>
  <si>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</si>
  <si>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</si>
  <si>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</si>
  <si>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</si>
  <si>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</si>
  <si>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</si>
  <si>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</si>
  <si>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</si>
  <si>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</si>
  <si>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</si>
  <si>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</si>
  <si>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</si>
  <si>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</si>
  <si>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</si>
  <si>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</si>
  <si>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</si>
  <si>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</si>
  <si>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</si>
  <si>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</si>
  <si>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</si>
  <si>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</si>
  <si>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</si>
  <si>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</si>
  <si>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</si>
  <si>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</si>
  <si>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</si>
  <si>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</si>
  <si>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</si>
  <si>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</si>
  <si>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</si>
  <si>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</si>
  <si>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</si>
  <si>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</si>
  <si>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</si>
  <si>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</si>
  <si>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</si>
  <si>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</si>
  <si>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</si>
  <si>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</si>
  <si>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</si>
  <si>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</si>
  <si>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</si>
  <si>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</si>
  <si>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</si>
  <si>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</si>
  <si>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</si>
  <si>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</si>
  <si>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</si>
  <si>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</si>
  <si>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</si>
  <si>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</si>
  <si>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</si>
  <si>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</si>
  <si>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</si>
  <si>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</si>
  <si>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</si>
  <si>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</si>
  <si>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</si>
  <si>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</si>
  <si>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</si>
  <si>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</si>
  <si>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</si>
  <si>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</si>
  <si>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</si>
  <si>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</si>
  <si>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</si>
  <si>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</si>
  <si>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</si>
  <si>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</si>
  <si>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</si>
  <si>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</si>
  <si>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</si>
  <si>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</si>
  <si>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</si>
  <si>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</si>
  <si>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</si>
  <si>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</si>
  <si>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</si>
  <si>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</si>
  <si>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</si>
  <si>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</si>
  <si>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</si>
  <si>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</si>
  <si>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</si>
  <si>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</si>
  <si>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</si>
  <si>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</si>
  <si>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</si>
  <si>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</si>
  <si>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</si>
  <si>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</si>
  <si>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</si>
  <si>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</si>
  <si>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</si>
  <si>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</si>
  <si>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</si>
  <si>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</si>
  <si>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</si>
  <si>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</si>
  <si>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</si>
  <si>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</si>
  <si>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</si>
  <si>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</si>
  <si>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</si>
  <si>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</si>
  <si>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</si>
  <si>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</si>
  <si>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</si>
  <si>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</si>
  <si>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</si>
  <si>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</si>
  <si>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</si>
  <si>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</si>
  <si>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</si>
  <si>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</si>
  <si>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</si>
  <si>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</si>
  <si>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</si>
  <si>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</si>
  <si>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</si>
  <si>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</si>
  <si>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</si>
  <si>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</si>
  <si>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</si>
  <si>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</si>
  <si>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</si>
  <si>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</si>
  <si>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</si>
  <si>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</si>
  <si>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</si>
  <si>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</si>
  <si>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</si>
  <si>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</si>
  <si>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</si>
  <si>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</si>
  <si>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</si>
  <si>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</si>
  <si>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</si>
  <si>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</si>
  <si>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</si>
  <si>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</si>
  <si>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</si>
  <si>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</si>
  <si>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</si>
  <si>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</si>
  <si>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</si>
  <si>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</si>
  <si>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</si>
  <si>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</si>
  <si>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</si>
  <si>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</si>
  <si>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</si>
  <si>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</si>
  <si>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</si>
  <si>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</si>
  <si>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</si>
  <si>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</si>
  <si>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</si>
  <si>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</si>
  <si>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</si>
  <si>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</si>
  <si>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</si>
  <si>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</si>
  <si>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</si>
  <si>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</si>
  <si>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</si>
  <si>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</si>
  <si>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</si>
  <si>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</si>
  <si>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</si>
  <si>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</si>
  <si>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</si>
  <si>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</si>
  <si>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</si>
  <si>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</si>
  <si>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</si>
  <si>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</si>
  <si>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</si>
  <si>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</si>
  <si>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</si>
  <si>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</si>
  <si>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</si>
  <si>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</si>
  <si>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</si>
  <si>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</si>
  <si>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</si>
  <si>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</si>
  <si>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</si>
  <si>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</si>
  <si>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</si>
  <si>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</si>
  <si>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</si>
  <si>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</si>
  <si>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</si>
  <si>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</si>
  <si>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</si>
  <si>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</si>
  <si>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</si>
  <si>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</si>
  <si>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</si>
  <si>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</si>
  <si>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</si>
  <si>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</si>
  <si>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</si>
  <si>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</si>
  <si>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</si>
  <si>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</si>
  <si>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</si>
  <si>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</si>
  <si>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</si>
  <si>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</si>
  <si>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</si>
  <si>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</si>
  <si>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</si>
  <si>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</si>
  <si>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</si>
  <si>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</si>
  <si>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</si>
  <si>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</si>
  <si>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</si>
  <si>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</si>
  <si>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</si>
  <si>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</si>
  <si>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</si>
  <si>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</si>
  <si>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</si>
  <si>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</si>
  <si>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</si>
  <si>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</si>
  <si>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</si>
  <si>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</si>
  <si>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</si>
  <si>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</si>
  <si>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</si>
  <si>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</si>
  <si>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</si>
  <si>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</si>
  <si>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</si>
  <si>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</si>
  <si>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</si>
  <si>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</si>
  <si>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</si>
  <si>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</si>
  <si>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</si>
  <si>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</si>
  <si>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</si>
  <si>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</si>
  <si>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</si>
  <si>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</si>
  <si>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</si>
  <si>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</si>
  <si>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</si>
  <si>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</si>
  <si>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</si>
  <si>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</si>
  <si>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</si>
  <si>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</si>
  <si>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</si>
  <si>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</si>
  <si>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</si>
  <si>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</si>
  <si>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</si>
  <si>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</si>
  <si>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</si>
  <si>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</si>
  <si>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</si>
  <si>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</si>
  <si>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</si>
  <si>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</si>
  <si>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</si>
  <si>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</si>
  <si>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</si>
  <si>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</si>
  <si>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</si>
  <si>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</si>
  <si>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</si>
  <si>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</si>
  <si>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</si>
  <si>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</si>
  <si>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</si>
  <si>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</si>
  <si>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</si>
  <si>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</si>
  <si>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</si>
  <si>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</si>
  <si>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</si>
  <si>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</si>
  <si>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</si>
  <si>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</si>
  <si>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</si>
  <si>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</si>
  <si>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</si>
  <si>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</si>
  <si>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</si>
  <si>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</si>
  <si>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</si>
  <si>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</si>
  <si>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</si>
  <si>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</si>
  <si>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</si>
  <si>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</si>
  <si>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</si>
  <si>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</si>
  <si>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</si>
  <si>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</si>
  <si>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</si>
  <si>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</si>
  <si>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</si>
  <si>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</si>
  <si>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</si>
  <si>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</si>
  <si>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</si>
  <si>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</si>
  <si>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</si>
  <si>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</si>
  <si>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</si>
  <si>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</si>
  <si>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</si>
  <si>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</si>
  <si>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</si>
  <si>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</si>
  <si>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</si>
  <si>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</si>
  <si>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</si>
  <si>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</si>
  <si>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</si>
  <si>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</si>
  <si>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</si>
  <si>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</si>
  <si>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</si>
  <si>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</si>
  <si>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</si>
  <si>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</si>
  <si>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</si>
  <si>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</si>
  <si>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</si>
  <si>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</si>
  <si>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</si>
  <si>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</si>
  <si>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</si>
  <si>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</si>
  <si>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</si>
  <si>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</si>
  <si>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</si>
  <si>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</si>
  <si>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</si>
  <si>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</si>
  <si>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</si>
  <si>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</si>
  <si>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</si>
  <si>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</si>
  <si>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</si>
  <si>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</si>
  <si>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</si>
  <si>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</si>
  <si>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</si>
  <si>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</si>
  <si>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</si>
  <si>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</si>
  <si>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</si>
  <si>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</si>
  <si>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</si>
  <si>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</si>
  <si>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</si>
  <si>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</si>
  <si>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</si>
  <si>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</si>
  <si>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</si>
  <si>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</si>
  <si>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</si>
  <si>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</si>
  <si>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</si>
  <si>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</si>
  <si>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</si>
  <si>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</si>
  <si>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</si>
  <si>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</si>
  <si>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</si>
  <si>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</si>
  <si>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</si>
  <si>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</si>
  <si>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</si>
  <si>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</si>
  <si>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</si>
  <si>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</si>
  <si>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</si>
  <si>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</si>
  <si>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</si>
  <si>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</si>
  <si>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</si>
  <si>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</si>
  <si>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</si>
  <si>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</si>
  <si>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</si>
  <si>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</si>
  <si>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</si>
  <si>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</si>
  <si>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</si>
  <si>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</si>
  <si>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</si>
  <si>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</si>
  <si>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</si>
  <si>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</si>
  <si>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</si>
  <si>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</si>
  <si>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</si>
  <si>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</si>
  <si>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</si>
  <si>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</si>
  <si>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</si>
  <si>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</si>
  <si>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</si>
  <si>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</si>
  <si>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</si>
  <si>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</si>
  <si>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</si>
  <si>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</si>
  <si>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</si>
  <si>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</si>
  <si>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</si>
  <si>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</si>
  <si>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</si>
  <si>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</si>
  <si>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</si>
  <si>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</si>
  <si>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</si>
  <si>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</si>
  <si>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</si>
  <si>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</si>
  <si>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</si>
  <si>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</si>
  <si>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</si>
  <si>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</si>
  <si>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</si>
  <si>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</si>
  <si>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</si>
  <si>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</si>
  <si>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</si>
  <si>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</si>
  <si>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</si>
  <si>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</si>
  <si>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</si>
  <si>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</si>
  <si>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</si>
  <si>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</si>
  <si>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</si>
  <si>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</si>
  <si>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</si>
  <si>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</si>
  <si>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</si>
  <si>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</si>
  <si>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</si>
  <si>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</si>
  <si>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</si>
  <si>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</si>
  <si>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</si>
  <si>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</si>
  <si>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</si>
  <si>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</si>
  <si>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</si>
  <si>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</si>
  <si>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</si>
  <si>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</si>
  <si>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</si>
  <si>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</si>
  <si>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</si>
  <si>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</si>
  <si>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</si>
  <si>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</si>
  <si>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</si>
  <si>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</si>
  <si>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</si>
  <si>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</si>
  <si>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</si>
  <si>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</si>
  <si>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</si>
  <si>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</si>
  <si>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</si>
  <si>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</si>
  <si>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</si>
  <si>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</si>
  <si>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</si>
  <si>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</si>
  <si>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</si>
  <si>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</si>
  <si>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</si>
  <si>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</si>
  <si>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</si>
  <si>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</si>
  <si>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</si>
  <si>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</si>
  <si>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</si>
  <si>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</si>
  <si>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</si>
  <si>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</si>
  <si>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</si>
  <si>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</si>
  <si>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</si>
  <si>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</si>
  <si>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</si>
  <si>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</si>
  <si>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</si>
  <si>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</si>
  <si>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</si>
  <si>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</si>
  <si>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</si>
  <si>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</si>
  <si>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</si>
  <si>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</si>
  <si>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</si>
  <si>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</si>
  <si>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</si>
  <si>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</si>
  <si>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</si>
  <si>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</si>
  <si>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</si>
  <si>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</si>
  <si>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</si>
  <si>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</si>
  <si>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</si>
  <si>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</si>
  <si>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</si>
  <si>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</si>
  <si>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</si>
  <si>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</si>
  <si>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</si>
  <si>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</si>
  <si>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</si>
  <si>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</si>
  <si>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</si>
  <si>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</si>
  <si>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</si>
  <si>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</si>
  <si>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</si>
  <si>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</si>
  <si>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</si>
  <si>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</si>
  <si>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</si>
  <si>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</si>
  <si>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</si>
  <si>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</si>
  <si>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</si>
  <si>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</si>
  <si>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</si>
  <si>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</si>
  <si>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</si>
  <si>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</si>
  <si>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</si>
  <si>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</si>
  <si>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</si>
  <si>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</si>
  <si>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</si>
  <si>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</si>
  <si>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</si>
  <si>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</si>
  <si>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</si>
  <si>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</si>
  <si>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</si>
  <si>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</si>
  <si>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</si>
  <si>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</si>
  <si>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</si>
  <si>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</si>
  <si>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</si>
  <si>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</si>
  <si>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</si>
  <si>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</si>
  <si>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</si>
  <si>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</si>
  <si>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</si>
  <si>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</si>
  <si>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</si>
  <si>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</si>
  <si>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</si>
  <si>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</si>
  <si>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</si>
  <si>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</si>
  <si>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</si>
  <si>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</si>
  <si>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</si>
  <si>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</si>
  <si>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</si>
  <si>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</si>
  <si>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</si>
  <si>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</si>
  <si>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</si>
  <si>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</si>
  <si>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</si>
  <si>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</si>
  <si>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</si>
  <si>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</si>
  <si>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</si>
  <si>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</si>
  <si>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</si>
  <si>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</si>
  <si>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</si>
  <si>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</si>
  <si>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</si>
  <si>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</si>
  <si>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</si>
  <si>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</si>
  <si>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</si>
  <si>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</si>
  <si>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</si>
  <si>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</si>
  <si>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</si>
  <si>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</si>
  <si>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</si>
  <si>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</si>
  <si>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</si>
  <si>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</si>
  <si>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</si>
  <si>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</si>
  <si>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</si>
  <si>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</si>
  <si>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</si>
  <si>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</si>
  <si>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</si>
  <si>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</si>
  <si>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</si>
  <si>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</si>
  <si>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</si>
  <si>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</si>
  <si>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</si>
  <si>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</si>
  <si>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</si>
  <si>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</si>
  <si>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</si>
  <si>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</si>
  <si>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</si>
  <si>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</si>
  <si>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</si>
  <si>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</si>
  <si>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</si>
  <si>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</si>
  <si>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</si>
  <si>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</si>
  <si>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</si>
  <si>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</si>
  <si>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</si>
  <si>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</si>
  <si>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</si>
  <si>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</si>
  <si>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</si>
  <si>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</si>
  <si>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</si>
  <si>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</si>
  <si>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</si>
  <si>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</si>
  <si>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</si>
  <si>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</si>
  <si>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</si>
  <si>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</si>
  <si>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</si>
  <si>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</si>
  <si>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</si>
  <si>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</si>
  <si>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</si>
  <si>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</si>
  <si>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</si>
  <si>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</si>
  <si>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</si>
  <si>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</si>
  <si>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</si>
  <si>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</si>
  <si>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</si>
  <si>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</si>
  <si>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</si>
  <si>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</si>
  <si>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</si>
  <si>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</si>
  <si>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</si>
  <si>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</si>
  <si>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</si>
  <si>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</si>
  <si>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</si>
  <si>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</si>
  <si>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</si>
  <si>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</si>
  <si>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</si>
  <si>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</si>
  <si>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</si>
  <si>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</si>
  <si>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</si>
  <si>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</si>
  <si>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</si>
  <si>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</si>
  <si>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</si>
  <si>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</si>
  <si>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</si>
  <si>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</si>
  <si>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</si>
  <si>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</si>
  <si>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</si>
  <si>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</si>
  <si>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</si>
  <si>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</si>
  <si>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</si>
  <si>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</si>
  <si>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</si>
  <si>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</si>
  <si>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</si>
  <si>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</si>
  <si>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</si>
  <si>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</si>
  <si>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</si>
  <si>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</si>
  <si>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</si>
  <si>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</si>
  <si>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</si>
  <si>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</si>
  <si>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</si>
  <si>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</si>
  <si>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</si>
  <si>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</si>
  <si>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</si>
  <si>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</si>
  <si>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</si>
  <si>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</si>
  <si>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</si>
  <si>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</si>
  <si>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</si>
  <si>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</si>
  <si>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</si>
  <si>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</si>
  <si>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</si>
  <si>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</si>
  <si>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</si>
  <si>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</si>
  <si>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</si>
  <si>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</si>
  <si>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</si>
  <si>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</si>
  <si>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</si>
  <si>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</si>
  <si>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</si>
  <si>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</si>
  <si>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</si>
  <si>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</si>
  <si>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</si>
  <si>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</si>
  <si>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</si>
  <si>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</si>
  <si>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</si>
  <si>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</si>
  <si>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</si>
  <si>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</si>
  <si>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</si>
  <si>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</si>
  <si>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</si>
  <si>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</si>
  <si>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</si>
  <si>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</si>
  <si>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</si>
  <si>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</si>
  <si>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</si>
  <si>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</si>
  <si>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</si>
  <si>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</si>
  <si>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</si>
  <si>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</si>
  <si>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</si>
  <si>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</si>
  <si>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</si>
  <si>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</si>
  <si>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</si>
  <si>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</si>
  <si>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</si>
  <si>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</si>
  <si>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</si>
  <si>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</si>
  <si>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</si>
  <si>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</si>
  <si>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</si>
  <si>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</si>
  <si>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</si>
  <si>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</si>
  <si>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</si>
  <si>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</si>
  <si>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</si>
  <si>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</si>
  <si>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</si>
  <si>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</si>
  <si>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</si>
  <si>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</si>
  <si>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</si>
  <si>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</si>
  <si>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</si>
  <si>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</si>
  <si>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</si>
  <si>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</si>
  <si>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</si>
  <si>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</si>
  <si>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</si>
  <si>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</si>
  <si>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</si>
  <si>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</si>
  <si>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</si>
  <si>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</si>
  <si>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</si>
  <si>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</si>
  <si>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</si>
  <si>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</si>
  <si>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</si>
  <si>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</si>
  <si>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</si>
  <si>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</si>
  <si>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</si>
  <si>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</si>
  <si>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</si>
  <si>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</si>
  <si>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</si>
  <si>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</si>
  <si>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</si>
  <si>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</si>
  <si>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</si>
  <si>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</si>
  <si>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</si>
  <si>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</si>
  <si>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</si>
  <si>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</si>
  <si>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</si>
  <si>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</si>
  <si>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</si>
  <si>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</si>
  <si>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</si>
  <si>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</si>
  <si>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</si>
  <si>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</si>
  <si>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</si>
  <si>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</si>
  <si>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</si>
  <si>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</si>
  <si>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</si>
  <si>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</si>
  <si>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</si>
  <si>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</si>
  <si>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</si>
  <si>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</si>
  <si>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</si>
  <si>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</si>
  <si>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</si>
  <si>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</si>
  <si>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</si>
  <si>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</si>
  <si>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</si>
  <si>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</si>
  <si>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</si>
  <si>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</si>
  <si>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</si>
  <si>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</si>
  <si>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</si>
  <si>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</si>
  <si>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</si>
  <si>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</si>
  <si>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</si>
  <si>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</si>
  <si>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</si>
  <si>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</si>
  <si>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</si>
  <si>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</si>
  <si>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</si>
  <si>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</si>
  <si>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</si>
  <si>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</si>
  <si>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</si>
  <si>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</si>
  <si>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</si>
  <si>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</si>
  <si>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</si>
  <si>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</si>
  <si>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</si>
  <si>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</si>
  <si>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</si>
  <si>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</si>
  <si>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</si>
  <si>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</si>
  <si>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</si>
  <si>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</si>
  <si>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</si>
  <si>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</si>
  <si>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</si>
  <si>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</si>
  <si>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</si>
  <si>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</si>
  <si>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</si>
  <si>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</si>
  <si>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</si>
  <si>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</si>
  <si>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</si>
  <si>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</si>
  <si>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</si>
  <si>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</si>
  <si>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</si>
  <si>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</si>
  <si>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</si>
  <si>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</si>
  <si>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</si>
  <si>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</si>
  <si>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</si>
  <si>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</si>
  <si>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</si>
  <si>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</si>
  <si>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</si>
  <si>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</si>
  <si>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</si>
  <si>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</si>
  <si>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</si>
  <si>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</si>
  <si>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</si>
  <si>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</si>
  <si>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</si>
  <si>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</si>
  <si>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</si>
  <si>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</si>
  <si>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</si>
  <si>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</si>
  <si>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</si>
  <si>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</si>
  <si>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</si>
  <si>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</si>
  <si>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</si>
  <si>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</si>
  <si>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</si>
  <si>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</si>
  <si>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</si>
  <si>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</si>
  <si>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</si>
  <si>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</si>
  <si>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</si>
  <si>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</si>
  <si>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</si>
  <si>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</si>
  <si>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</si>
  <si>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</si>
  <si>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</si>
  <si>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</si>
  <si>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</si>
  <si>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</si>
  <si>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</si>
  <si>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</si>
  <si>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</si>
  <si>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</si>
  <si>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</si>
  <si>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</si>
  <si>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</si>
  <si>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</si>
  <si>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</si>
  <si>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</si>
  <si>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</si>
  <si>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</si>
  <si>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</si>
  <si>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</si>
  <si>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</si>
  <si>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</si>
  <si>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</si>
  <si>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</si>
  <si>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</si>
  <si>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</si>
  <si>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</si>
  <si>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</si>
  <si>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</si>
  <si>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</si>
  <si>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</si>
  <si>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</si>
  <si>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</si>
  <si>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</si>
  <si>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</si>
  <si>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</si>
  <si>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</si>
  <si>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</si>
  <si>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</si>
  <si>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</si>
  <si>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</si>
  <si>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</si>
  <si>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</si>
  <si>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</si>
  <si>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</si>
  <si>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</si>
  <si>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</si>
  <si>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</si>
  <si>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</si>
  <si>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</si>
  <si>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</si>
  <si>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</si>
  <si>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</si>
  <si>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</si>
  <si>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</si>
  <si>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</si>
  <si>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</si>
  <si>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</si>
  <si>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</si>
  <si>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</si>
  <si>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</si>
  <si>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</si>
  <si>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</si>
  <si>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</si>
  <si>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</si>
  <si>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</si>
  <si>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</si>
  <si>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</si>
  <si>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</si>
  <si>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</si>
  <si>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</si>
  <si>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</si>
  <si>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</si>
  <si>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</si>
  <si>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</si>
  <si>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</si>
  <si>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</si>
  <si>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</si>
  <si>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</si>
  <si>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</si>
  <si>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</si>
  <si>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</si>
  <si>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</si>
  <si>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</si>
  <si>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</si>
  <si>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</si>
  <si>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</si>
  <si>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</si>
  <si>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</si>
  <si>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</si>
  <si>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</si>
  <si>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</si>
  <si>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</si>
  <si>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</si>
  <si>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</si>
  <si>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</si>
  <si>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</si>
  <si>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</si>
  <si>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</si>
  <si>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</si>
  <si>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</si>
  <si>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</si>
  <si>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</si>
  <si>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</si>
  <si>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</si>
  <si>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</si>
  <si>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</si>
  <si>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</si>
  <si>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</si>
  <si>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</si>
  <si>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</si>
  <si>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</si>
  <si>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</si>
  <si>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</si>
  <si>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</si>
  <si>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</si>
  <si>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</si>
  <si>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</si>
  <si>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</si>
  <si>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</si>
  <si>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</si>
  <si>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</si>
  <si>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</si>
  <si>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</si>
  <si>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</si>
  <si>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</si>
  <si>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</si>
  <si>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</si>
  <si>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</si>
  <si>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</si>
  <si>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</si>
  <si>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</si>
  <si>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</si>
  <si>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</si>
  <si>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</si>
  <si>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</si>
  <si>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</si>
  <si>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</si>
  <si>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</si>
  <si>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</si>
  <si>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</si>
  <si>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</si>
  <si>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</si>
  <si>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</si>
  <si>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</si>
  <si>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</si>
  <si>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</si>
  <si>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</si>
  <si>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</si>
  <si>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</si>
  <si>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</si>
  <si>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</si>
  <si>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</si>
  <si>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</si>
  <si>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</si>
  <si>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</si>
  <si>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</si>
  <si>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</si>
  <si>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</si>
  <si>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</si>
  <si>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</si>
  <si>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</si>
  <si>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</si>
  <si>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</si>
  <si>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</si>
  <si>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</si>
  <si>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</si>
  <si>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</si>
  <si>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</si>
  <si>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</si>
  <si>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</si>
  <si>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</si>
  <si>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</si>
  <si>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</si>
  <si>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</si>
  <si>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</si>
  <si>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</si>
  <si>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</si>
  <si>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</si>
  <si>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</si>
  <si>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</si>
  <si>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</si>
  <si>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</si>
  <si>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</si>
  <si>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</si>
  <si>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</si>
  <si>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</si>
  <si>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</si>
  <si>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</si>
  <si>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</si>
  <si>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</si>
  <si>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</si>
  <si>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</si>
  <si>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</si>
  <si>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</si>
  <si>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</si>
  <si>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</si>
  <si>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</si>
  <si>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</si>
  <si>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</si>
  <si>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</si>
  <si>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</si>
  <si>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</si>
  <si>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</si>
  <si>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</si>
  <si>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</si>
  <si>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</si>
  <si>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</si>
  <si>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</si>
  <si>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</si>
  <si>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</si>
  <si>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</si>
  <si>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</si>
  <si>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</si>
  <si>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</si>
  <si>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</si>
  <si>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</si>
  <si>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</si>
  <si>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</si>
  <si>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</si>
  <si>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</si>
  <si>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</si>
  <si>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</si>
  <si>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</si>
  <si>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</si>
  <si>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</si>
  <si>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</si>
  <si>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</si>
  <si>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</si>
  <si>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</si>
  <si>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</si>
  <si>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</si>
  <si>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</si>
  <si>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</si>
  <si>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</si>
  <si>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</si>
  <si>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</si>
  <si>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</si>
  <si>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</si>
  <si>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</si>
  <si>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</si>
  <si>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</si>
  <si>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</si>
  <si>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</si>
  <si>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</si>
  <si>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</si>
  <si>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</si>
  <si>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</si>
  <si>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</si>
  <si>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</si>
  <si>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</si>
  <si>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</si>
  <si>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</si>
  <si>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</si>
  <si>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</si>
  <si>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</si>
  <si>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</si>
  <si>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</si>
  <si>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</si>
  <si>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</si>
  <si>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</si>
  <si>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</si>
  <si>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</si>
  <si>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</si>
  <si>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</si>
  <si>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</si>
  <si>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</si>
  <si>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</si>
  <si>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</si>
  <si>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</si>
  <si>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</si>
  <si>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</si>
  <si>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</si>
  <si>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</si>
  <si>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</si>
  <si>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</si>
  <si>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</si>
  <si>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</si>
  <si>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</si>
  <si>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</si>
  <si>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</si>
  <si>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</si>
  <si>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</si>
  <si>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</si>
  <si>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</si>
  <si>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</si>
  <si>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</si>
  <si>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</si>
  <si>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</si>
  <si>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</si>
  <si>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</si>
  <si>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</si>
  <si>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</si>
  <si>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</si>
  <si>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</si>
  <si>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</si>
  <si>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</si>
  <si>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</si>
  <si>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</si>
  <si>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</si>
  <si>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</si>
  <si>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</si>
  <si>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</si>
  <si>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</si>
  <si>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</si>
  <si>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</si>
  <si>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</si>
  <si>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</si>
  <si>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</si>
  <si>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</si>
  <si>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</si>
  <si>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</si>
  <si>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</si>
  <si>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</si>
  <si>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</si>
  <si>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</si>
  <si>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</si>
  <si>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</si>
  <si>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</si>
  <si>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</si>
  <si>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</si>
  <si>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</si>
  <si>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</si>
  <si>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</si>
  <si>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</si>
  <si>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</si>
  <si>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</si>
  <si>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</si>
  <si>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</si>
  <si>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</si>
  <si>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</si>
  <si>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</si>
  <si>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</si>
  <si>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</si>
  <si>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</si>
  <si>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</si>
  <si>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</si>
  <si>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</si>
  <si>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</si>
  <si>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</si>
  <si>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</si>
  <si>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</si>
  <si>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</si>
  <si>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</si>
  <si>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</si>
  <si>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</si>
  <si>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</si>
  <si>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</si>
  <si>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</si>
  <si>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</si>
  <si>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</si>
  <si>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</si>
  <si>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</si>
  <si>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</si>
  <si>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</si>
  <si>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</si>
  <si>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</si>
  <si>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</si>
  <si>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</si>
  <si>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</si>
  <si>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</si>
  <si>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</si>
  <si>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</si>
  <si>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</si>
  <si>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</si>
  <si>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</si>
  <si>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</si>
  <si>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</si>
  <si>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</si>
  <si>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</si>
  <si>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</si>
  <si>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</si>
  <si>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</si>
  <si>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</si>
  <si>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</si>
  <si>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</si>
  <si>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</si>
  <si>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</si>
  <si>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</si>
  <si>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</si>
  <si>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</si>
  <si>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</si>
  <si>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</si>
  <si>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</si>
  <si>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</si>
  <si>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</si>
  <si>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</si>
  <si>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</si>
  <si>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</si>
  <si>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</si>
  <si>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</si>
  <si>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</si>
  <si>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</si>
  <si>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</si>
  <si>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</si>
  <si>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</si>
  <si>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</si>
  <si>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</si>
  <si>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</si>
  <si>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</si>
  <si>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</si>
  <si>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</si>
  <si>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</si>
  <si>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</si>
  <si>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</si>
  <si>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</si>
  <si>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</si>
  <si>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</si>
  <si>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</si>
  <si>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</si>
  <si>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</si>
  <si>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</si>
  <si>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</si>
  <si>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</si>
  <si>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</si>
  <si>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</si>
  <si>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</si>
  <si>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</si>
  <si>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</si>
  <si>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</si>
  <si>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</si>
  <si>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</si>
  <si>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</si>
  <si>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</si>
  <si>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</si>
  <si>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</si>
  <si>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</si>
  <si>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</si>
  <si>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</si>
  <si>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</si>
  <si>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</si>
  <si>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</si>
  <si>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</si>
  <si>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</si>
  <si>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</si>
  <si>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</si>
  <si>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</si>
  <si>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</si>
  <si>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</si>
  <si>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</si>
  <si>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</si>
  <si>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</si>
  <si>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</si>
  <si>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</si>
  <si>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</si>
  <si>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</si>
  <si>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</si>
  <si>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</si>
  <si>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</si>
  <si>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</si>
  <si>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</si>
  <si>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</si>
  <si>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</si>
  <si>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</si>
  <si>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</si>
  <si>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</si>
  <si>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</si>
  <si>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</si>
  <si>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</si>
  <si>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</si>
  <si>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</si>
  <si>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</si>
  <si>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</si>
  <si>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</si>
  <si>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</si>
  <si>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</si>
  <si>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</si>
  <si>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</si>
  <si>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</si>
  <si>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</si>
  <si>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</si>
  <si>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</si>
  <si>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</si>
  <si>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</si>
  <si>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</si>
  <si>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</si>
  <si>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</si>
  <si>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</si>
  <si>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</si>
  <si>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</si>
  <si>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</si>
  <si>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</si>
  <si>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</si>
  <si>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</si>
  <si>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</si>
  <si>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</si>
  <si>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</si>
  <si>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</si>
  <si>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</si>
  <si>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</si>
  <si>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</si>
  <si>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</si>
  <si>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</si>
  <si>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</si>
  <si>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</si>
  <si>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</si>
  <si>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</si>
  <si>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</si>
  <si>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</si>
  <si>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</si>
  <si>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</si>
  <si>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</si>
  <si>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</si>
  <si>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</si>
  <si>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</si>
  <si>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</si>
  <si>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</si>
  <si>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</si>
  <si>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</si>
  <si>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</si>
  <si>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</si>
  <si>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</si>
  <si>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</si>
  <si>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</si>
  <si>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</si>
  <si>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</si>
  <si>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</si>
  <si>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</si>
  <si>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</si>
  <si>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</si>
  <si>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</si>
  <si>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</si>
  <si>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</si>
  <si>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</si>
  <si>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</si>
  <si>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</si>
  <si>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</si>
  <si>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</si>
  <si>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</si>
  <si>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</si>
  <si>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</si>
  <si>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</si>
  <si>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</si>
  <si>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</si>
  <si>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</si>
  <si>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</si>
  <si>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</si>
  <si>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</si>
  <si>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</si>
  <si>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</si>
  <si>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</si>
  <si>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</si>
  <si>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</si>
  <si>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</si>
  <si>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</si>
  <si>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</si>
  <si>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</si>
  <si>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</si>
  <si>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</si>
  <si>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</si>
  <si>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</si>
  <si>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</si>
  <si>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</si>
  <si>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</si>
  <si>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</si>
  <si>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</si>
  <si>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</si>
  <si>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</si>
  <si>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</si>
  <si>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</si>
  <si>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</si>
  <si>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</si>
  <si>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</si>
  <si>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</si>
  <si>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</si>
  <si>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</si>
  <si>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</si>
  <si>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</si>
  <si>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</si>
  <si>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</si>
  <si>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</si>
  <si>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</si>
  <si>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</si>
  <si>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</si>
  <si>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</si>
  <si>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</si>
  <si>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</si>
  <si>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</si>
  <si>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</si>
  <si>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</si>
  <si>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</si>
  <si>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</si>
  <si>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</si>
  <si>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</si>
  <si>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</si>
  <si>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</si>
  <si>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</si>
  <si>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</si>
  <si>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</si>
  <si>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</si>
  <si>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</si>
  <si>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</si>
  <si>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</si>
  <si>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</si>
  <si>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</si>
  <si>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</si>
  <si>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</si>
  <si>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</si>
  <si>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</si>
  <si>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</si>
  <si>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</si>
  <si>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</si>
  <si>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</si>
  <si>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</si>
  <si>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</si>
  <si>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</si>
  <si>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</si>
  <si>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</si>
  <si>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</si>
  <si>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</si>
  <si>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</si>
  <si>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</si>
  <si>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</si>
  <si>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</si>
  <si>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</si>
  <si>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</si>
  <si>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</si>
  <si>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</si>
  <si>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</si>
  <si>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</si>
  <si>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</si>
  <si>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</si>
  <si>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</si>
  <si>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</si>
  <si>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</si>
  <si>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</si>
  <si>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</si>
  <si>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</si>
  <si>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</si>
  <si>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</si>
  <si>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</si>
  <si>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</si>
  <si>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</si>
  <si>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</si>
  <si>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</si>
  <si>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</si>
  <si>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</si>
  <si>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</si>
  <si>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</si>
  <si>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</si>
  <si>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</si>
  <si>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</si>
  <si>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</si>
  <si>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</si>
  <si>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</si>
  <si>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</si>
  <si>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</si>
  <si>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</si>
  <si>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</si>
  <si>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</si>
  <si>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</si>
  <si>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</si>
  <si>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</si>
  <si>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</si>
  <si>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</si>
  <si>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</si>
  <si>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</si>
  <si>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</si>
  <si>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</si>
  <si>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</si>
  <si>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</si>
  <si>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</si>
  <si>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</si>
  <si>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</si>
  <si>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</si>
  <si>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</si>
  <si>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</si>
  <si>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</si>
  <si>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</si>
  <si>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</si>
  <si>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</si>
  <si>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</si>
  <si>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</si>
  <si>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</si>
  <si>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</si>
  <si>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</si>
  <si>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</si>
  <si>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</si>
  <si>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</si>
  <si>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</si>
  <si>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</si>
  <si>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</si>
  <si>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</si>
  <si>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</si>
  <si>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</si>
  <si>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</si>
  <si>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</si>
  <si>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</si>
  <si>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</si>
  <si>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</si>
  <si>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</si>
  <si>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</si>
  <si>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</si>
  <si>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</si>
  <si>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</si>
  <si>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</si>
  <si>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</si>
  <si>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</si>
  <si>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</si>
  <si>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</si>
  <si>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</si>
  <si>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</si>
  <si>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</si>
  <si>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</si>
  <si>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</si>
  <si>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</si>
  <si>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</si>
  <si>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</si>
  <si>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</si>
  <si>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</si>
  <si>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</si>
  <si>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</si>
  <si>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</si>
  <si>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</si>
  <si>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</si>
  <si>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</si>
  <si>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</si>
  <si>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</si>
  <si>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</si>
  <si>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</si>
  <si>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</si>
  <si>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</si>
  <si>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</si>
  <si>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</si>
  <si>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</si>
  <si>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</si>
  <si>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</si>
  <si>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</si>
  <si>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</si>
  <si>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</si>
  <si>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</si>
  <si>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</si>
  <si>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</si>
  <si>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</si>
  <si>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</si>
  <si>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</si>
  <si>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</si>
  <si>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</si>
  <si>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</si>
  <si>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</si>
  <si>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</si>
  <si>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</si>
  <si>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</si>
  <si>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</si>
  <si>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</si>
  <si>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</si>
  <si>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</si>
  <si>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</si>
  <si>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</si>
  <si>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</si>
  <si>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</si>
  <si>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</si>
  <si>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</si>
  <si>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</si>
  <si>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</si>
  <si>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</si>
  <si>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</si>
  <si>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</si>
  <si>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</si>
  <si>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</si>
  <si>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</si>
  <si>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</si>
  <si>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</si>
  <si>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</si>
  <si>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</si>
  <si>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</si>
  <si>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</si>
  <si>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</si>
  <si>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</si>
  <si>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</si>
  <si>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</si>
  <si>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</si>
  <si>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</si>
  <si>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</si>
  <si>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</si>
  <si>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</si>
  <si>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</si>
  <si>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</si>
  <si>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</si>
  <si>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</si>
  <si>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</si>
  <si>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</si>
  <si>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</si>
  <si>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</si>
  <si>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</si>
  <si>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</si>
  <si>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</si>
  <si>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</si>
  <si>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</si>
  <si>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</si>
  <si>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</si>
  <si>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</si>
  <si>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</si>
  <si>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</si>
  <si>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</si>
  <si>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</si>
  <si>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</si>
  <si>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</si>
  <si>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</si>
  <si>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</si>
  <si>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</si>
  <si>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</si>
  <si>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</si>
  <si>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</si>
  <si>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</si>
  <si>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</si>
  <si>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</si>
  <si>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</si>
  <si>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</si>
  <si>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</si>
  <si>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</si>
  <si>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</si>
  <si>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</si>
  <si>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</si>
  <si>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</si>
  <si>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</si>
  <si>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</si>
  <si>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</si>
  <si>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</si>
  <si>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</si>
  <si>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</si>
  <si>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</si>
  <si>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</si>
  <si>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</si>
  <si>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</si>
  <si>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</si>
  <si>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</si>
  <si>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</si>
  <si>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</si>
  <si>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</si>
  <si>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</si>
  <si>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</si>
  <si>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</si>
  <si>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</si>
  <si>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</si>
  <si>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</si>
  <si>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</si>
  <si>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</si>
  <si>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</si>
  <si>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</si>
  <si>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</si>
  <si>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</si>
  <si>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</si>
  <si>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</si>
  <si>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</si>
  <si>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</si>
  <si>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</si>
  <si>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</si>
  <si>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</si>
  <si>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</si>
  <si>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</si>
  <si>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</si>
  <si>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</si>
  <si>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</si>
  <si>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</si>
  <si>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</si>
  <si>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</si>
  <si>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</si>
  <si>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</si>
  <si>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</si>
  <si>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</si>
  <si>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</si>
  <si>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</si>
  <si>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</si>
  <si>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</si>
  <si>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</si>
  <si>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</si>
  <si>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</si>
  <si>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</si>
  <si>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</si>
  <si>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</si>
  <si>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</si>
  <si>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</si>
  <si>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</si>
  <si>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</si>
  <si>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</si>
  <si>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</si>
  <si>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</si>
  <si>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</si>
  <si>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</si>
  <si>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</si>
  <si>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</si>
  <si>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</si>
  <si>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</si>
  <si>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</si>
  <si>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</si>
  <si>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</si>
  <si>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</si>
  <si>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</si>
  <si>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</si>
  <si>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</si>
  <si>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</si>
  <si>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</si>
  <si>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</si>
  <si>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</si>
  <si>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</si>
  <si>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</si>
  <si>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</si>
  <si>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</si>
  <si>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</si>
  <si>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</si>
  <si>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</si>
  <si>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</si>
  <si>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</si>
  <si>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</si>
  <si>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</si>
  <si>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</si>
  <si>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</si>
  <si>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</si>
  <si>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</si>
  <si>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</si>
  <si>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</si>
  <si>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</si>
  <si>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</si>
  <si>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</si>
  <si>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</si>
  <si>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</si>
  <si>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</si>
  <si>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</si>
  <si>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</si>
  <si>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</si>
  <si>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</si>
  <si>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</si>
  <si>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</si>
  <si>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</si>
  <si>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</si>
  <si>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</si>
  <si>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</si>
  <si>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</si>
  <si>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</si>
  <si>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</si>
  <si>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</si>
  <si>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</si>
  <si>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</si>
  <si>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</si>
  <si>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</si>
  <si>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</si>
  <si>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</si>
  <si>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</si>
  <si>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</si>
  <si>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</si>
  <si>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</si>
  <si>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</si>
  <si>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</si>
  <si>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</si>
  <si>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</si>
  <si>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</si>
  <si>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</si>
  <si>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</si>
  <si>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</si>
  <si>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</si>
  <si>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</si>
  <si>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</si>
  <si>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</si>
  <si>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</si>
  <si>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</si>
  <si>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</si>
  <si>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</si>
  <si>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</si>
  <si>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</si>
  <si>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</si>
  <si>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</si>
  <si>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</si>
  <si>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</si>
  <si>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</si>
  <si>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</si>
  <si>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</si>
  <si>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</si>
  <si>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</si>
  <si>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</si>
  <si>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</si>
  <si>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</si>
  <si>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</si>
  <si>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</si>
  <si>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</si>
  <si>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</si>
  <si>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</si>
  <si>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</si>
  <si>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</si>
  <si>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</si>
  <si>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</si>
  <si>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</si>
  <si>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</si>
  <si>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</si>
  <si>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</si>
  <si>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</si>
  <si>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</si>
  <si>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</si>
  <si>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</si>
  <si>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</si>
  <si>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</si>
  <si>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</si>
  <si>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</si>
  <si>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</si>
  <si>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</si>
  <si>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</si>
  <si>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</si>
  <si>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</si>
  <si>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</si>
  <si>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</si>
  <si>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</si>
  <si>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</si>
  <si>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</si>
  <si>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</si>
  <si>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</si>
  <si>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</si>
  <si>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</si>
  <si>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</si>
  <si>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</si>
  <si>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</si>
  <si>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</si>
  <si>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</si>
  <si>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</si>
  <si>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</si>
  <si>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</si>
  <si>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</si>
  <si>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</si>
  <si>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</si>
  <si>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</si>
  <si>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</si>
  <si>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</si>
  <si>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</si>
  <si>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</si>
  <si>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</si>
  <si>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</si>
  <si>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</si>
  <si>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</si>
  <si>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</si>
  <si>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</si>
  <si>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</si>
  <si>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</si>
  <si>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</si>
  <si>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</si>
  <si>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</si>
  <si>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</si>
  <si>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</si>
  <si>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</si>
  <si>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</si>
  <si>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</si>
  <si>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</si>
  <si>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</si>
  <si>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</si>
  <si>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</si>
  <si>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</si>
  <si>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</si>
  <si>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</si>
  <si>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</si>
  <si>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</si>
  <si>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</si>
  <si>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</si>
  <si>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</si>
  <si>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</si>
  <si>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</si>
  <si>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</si>
  <si>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</si>
  <si>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</si>
  <si>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</si>
  <si>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</si>
  <si>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</si>
  <si>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</si>
  <si>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</si>
  <si>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</si>
  <si>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</si>
  <si>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</si>
  <si>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</si>
  <si>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</si>
  <si>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</si>
  <si>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</si>
  <si>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</si>
  <si>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</si>
  <si>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</si>
  <si>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</si>
  <si>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</si>
  <si>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</si>
  <si>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</si>
  <si>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</si>
  <si>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</si>
  <si>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</si>
  <si>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</si>
  <si>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</si>
  <si>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</si>
  <si>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</si>
  <si>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</si>
  <si>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</si>
  <si>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</si>
  <si>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</si>
  <si>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</si>
  <si>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</si>
  <si>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</si>
  <si>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</si>
  <si>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</si>
  <si>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</si>
  <si>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</si>
  <si>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</si>
  <si>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</si>
  <si>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</si>
  <si>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</si>
  <si>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</si>
  <si>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</si>
  <si>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</si>
  <si>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</si>
  <si>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</si>
  <si>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</si>
  <si>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</si>
  <si>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</si>
  <si>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</si>
  <si>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</si>
  <si>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</si>
  <si>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</si>
  <si>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</si>
  <si>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</si>
  <si>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</si>
  <si>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</si>
  <si>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</si>
  <si>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</si>
  <si>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</si>
  <si>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</si>
  <si>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</si>
  <si>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</si>
  <si>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</si>
  <si>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</si>
  <si>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</si>
  <si>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</si>
  <si>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</si>
  <si>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</si>
  <si>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</si>
  <si>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</si>
  <si>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</si>
  <si>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</si>
  <si>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</si>
  <si>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</si>
  <si>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</si>
  <si>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</si>
  <si>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</si>
  <si>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</si>
  <si>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</si>
  <si>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</si>
  <si>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</si>
  <si>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</si>
  <si>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</si>
  <si>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</si>
  <si>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</si>
  <si>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</si>
  <si>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</si>
  <si>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</si>
  <si>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</si>
  <si>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</si>
  <si>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</si>
  <si>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</si>
  <si>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</si>
  <si>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</si>
  <si>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</si>
  <si>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</si>
  <si>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</si>
  <si>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</si>
  <si>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</si>
  <si>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</si>
  <si>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</si>
  <si>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</si>
  <si>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</si>
  <si>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</si>
  <si>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</si>
  <si>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</si>
  <si>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</si>
  <si>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</si>
  <si>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</si>
  <si>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</si>
  <si>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</si>
  <si>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</si>
  <si>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</si>
  <si>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</si>
  <si>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</si>
  <si>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</si>
  <si>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</si>
  <si>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</si>
  <si>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</si>
  <si>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</si>
  <si>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</si>
  <si>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</si>
  <si>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</si>
  <si>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</si>
  <si>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</si>
  <si>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</si>
  <si>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</si>
  <si>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</si>
  <si>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</si>
  <si>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</si>
  <si>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</si>
  <si>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</si>
  <si>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</si>
  <si>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</si>
  <si>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</si>
  <si>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</si>
  <si>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</si>
  <si>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</si>
  <si>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</si>
  <si>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</si>
  <si>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</si>
  <si>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</si>
  <si>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</si>
  <si>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</si>
  <si>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</si>
  <si>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</si>
  <si>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</si>
  <si>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</si>
  <si>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</si>
  <si>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</si>
  <si>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</si>
  <si>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</si>
  <si>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</si>
  <si>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</si>
  <si>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</si>
  <si>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</si>
  <si>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</si>
  <si>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</si>
  <si>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</si>
  <si>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</si>
  <si>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</si>
  <si>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</si>
  <si>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</si>
  <si>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</si>
  <si>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</si>
  <si>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</si>
  <si>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</si>
  <si>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</si>
  <si>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</si>
  <si>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</si>
  <si>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</si>
  <si>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</si>
  <si>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</si>
  <si>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</si>
  <si>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</si>
  <si>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</si>
  <si>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</si>
  <si>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</si>
  <si>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</si>
  <si>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</si>
  <si>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</si>
  <si>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</si>
  <si>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</si>
  <si>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</si>
  <si>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</si>
  <si>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</si>
  <si>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</si>
  <si>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</si>
  <si>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</si>
  <si>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</si>
  <si>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</si>
  <si>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</si>
  <si>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</si>
  <si>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</si>
  <si>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</si>
  <si>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</si>
  <si>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</si>
  <si>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</si>
  <si>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</si>
  <si>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</si>
  <si>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</si>
  <si>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</si>
  <si>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</si>
  <si>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</si>
  <si>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</si>
  <si>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</si>
  <si>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</si>
  <si>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</si>
  <si>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</si>
  <si>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</si>
  <si>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</si>
  <si>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</si>
  <si>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</si>
  <si>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</si>
  <si>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</si>
  <si>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</si>
  <si>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</si>
  <si>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</si>
  <si>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</si>
  <si>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</si>
  <si>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</si>
  <si>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</si>
  <si>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</si>
  <si>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</si>
  <si>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</si>
  <si>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</si>
  <si>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</si>
  <si>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</si>
  <si>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</si>
  <si>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</si>
  <si>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</si>
  <si>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</si>
  <si>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</si>
  <si>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</si>
  <si>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</si>
  <si>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</si>
  <si>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</si>
  <si>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</si>
  <si>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</si>
  <si>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</si>
  <si>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</si>
  <si>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</si>
  <si>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</si>
  <si>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</si>
  <si>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</si>
  <si>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</si>
  <si>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</si>
  <si>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</si>
  <si>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</si>
  <si>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</si>
  <si>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</si>
  <si>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</si>
  <si>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</si>
  <si>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</si>
  <si>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</si>
  <si>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</si>
  <si>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</si>
  <si>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</si>
  <si>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</si>
  <si>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</si>
  <si>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</si>
  <si>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</si>
  <si>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</si>
  <si>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</si>
  <si>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</si>
  <si>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</si>
  <si>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</si>
  <si>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</si>
  <si>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</si>
  <si>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</si>
  <si>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</si>
  <si>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</si>
  <si>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</si>
  <si>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</si>
  <si>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</si>
  <si>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</si>
  <si>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</si>
  <si>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</si>
  <si>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</si>
  <si>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</si>
  <si>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</si>
  <si>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</si>
  <si>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</si>
  <si>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</si>
  <si>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</si>
  <si>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</si>
  <si>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</si>
  <si>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</si>
  <si>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</si>
  <si>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</si>
  <si>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</si>
  <si>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</si>
  <si>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</si>
  <si>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</si>
  <si>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</si>
  <si>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</si>
  <si>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</si>
  <si>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</si>
  <si>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</si>
  <si>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</si>
  <si>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</si>
  <si>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</si>
  <si>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</si>
  <si>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</si>
  <si>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</si>
  <si>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</si>
  <si>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</si>
  <si>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</si>
  <si>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</si>
  <si>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</si>
  <si>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</si>
  <si>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</si>
  <si>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</si>
  <si>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</si>
  <si>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</si>
  <si>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</si>
  <si>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</si>
  <si>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</si>
  <si>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</si>
  <si>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</si>
  <si>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</si>
  <si>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</si>
  <si>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</si>
  <si>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</si>
  <si>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</si>
  <si>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</si>
  <si>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</si>
  <si>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</si>
  <si>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</si>
  <si>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</si>
  <si>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</si>
  <si>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</si>
  <si>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</si>
  <si>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</si>
  <si>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</si>
  <si>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</si>
  <si>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</si>
  <si>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</si>
  <si>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</si>
  <si>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</si>
  <si>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</si>
  <si>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</si>
  <si>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</si>
  <si>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</si>
  <si>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</si>
  <si>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</si>
  <si>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</si>
  <si>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</si>
  <si>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</si>
  <si>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</si>
  <si>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</si>
  <si>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</si>
  <si>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</si>
  <si>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</si>
  <si>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</si>
  <si>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</si>
  <si>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</si>
  <si>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</si>
  <si>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</si>
  <si>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</si>
  <si>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</si>
  <si>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</si>
  <si>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</si>
  <si>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</si>
  <si>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</si>
  <si>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</si>
  <si>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</si>
  <si>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</si>
  <si>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</si>
  <si>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</si>
  <si>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</si>
  <si>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</si>
  <si>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</si>
  <si>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</si>
  <si>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</si>
  <si>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</si>
  <si>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</si>
  <si>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</si>
  <si>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</si>
  <si>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</si>
  <si>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</si>
  <si>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</si>
  <si>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</si>
  <si>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</si>
  <si>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</si>
  <si>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</si>
  <si>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</si>
  <si>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</si>
  <si>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</si>
  <si>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</si>
  <si>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</si>
  <si>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</si>
  <si>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</si>
  <si>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</si>
  <si>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</si>
  <si>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</si>
  <si>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</si>
  <si>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</si>
  <si>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</si>
  <si>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</si>
  <si>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</si>
  <si>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</si>
  <si>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</si>
  <si>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</si>
  <si>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</si>
  <si>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</si>
  <si>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</si>
  <si>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</si>
  <si>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</si>
  <si>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</si>
  <si>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</si>
  <si>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</si>
  <si>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</si>
  <si>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</si>
  <si>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</si>
  <si>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</si>
  <si>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</si>
  <si>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</si>
  <si>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</si>
  <si>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</si>
  <si>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</si>
  <si>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</si>
  <si>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</si>
  <si>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</si>
  <si>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</si>
  <si>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</si>
  <si>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</si>
  <si>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</si>
  <si>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</si>
  <si>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</si>
  <si>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</si>
  <si>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</si>
  <si>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</si>
  <si>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</si>
  <si>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</si>
  <si>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</si>
  <si>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</si>
  <si>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</si>
  <si>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</si>
  <si>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</si>
  <si>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</si>
  <si>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</si>
  <si>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</si>
  <si>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</si>
  <si>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</si>
  <si>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</si>
  <si>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</si>
  <si>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</si>
  <si>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</si>
  <si>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</si>
  <si>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</si>
  <si>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</si>
  <si>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</si>
  <si>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</si>
  <si>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</si>
  <si>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</si>
  <si>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</si>
  <si>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</si>
  <si>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</si>
  <si>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</si>
  <si>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</si>
  <si>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</si>
  <si>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</si>
  <si>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</si>
  <si>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</si>
  <si>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</si>
  <si>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</si>
  <si>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</si>
  <si>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</si>
  <si>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</si>
  <si>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</si>
  <si>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</si>
  <si>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</si>
  <si>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</si>
  <si>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</si>
  <si>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</si>
  <si>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</si>
  <si>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</si>
  <si>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</si>
  <si>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</si>
  <si>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</si>
  <si>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</si>
  <si>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</si>
  <si>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</si>
  <si>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</si>
  <si>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</si>
  <si>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</si>
  <si>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</si>
  <si>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</si>
  <si>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</si>
  <si>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</si>
  <si>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</si>
  <si>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</si>
  <si>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</si>
  <si>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</si>
  <si>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</si>
  <si>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</si>
  <si>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</si>
  <si>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</si>
  <si>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</si>
  <si>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</si>
  <si>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</si>
  <si>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</si>
  <si>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</si>
  <si>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</si>
  <si>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</si>
  <si>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</si>
  <si>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</si>
  <si>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</si>
  <si>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</si>
  <si>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</si>
  <si>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</si>
  <si>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</si>
  <si>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</si>
  <si>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</si>
  <si>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</si>
  <si>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</si>
  <si>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</si>
  <si>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</si>
  <si>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</si>
  <si>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</si>
  <si>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</si>
  <si>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</si>
  <si>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</si>
  <si>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</si>
  <si>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</si>
  <si>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</si>
  <si>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</si>
  <si>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</si>
  <si>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</si>
  <si>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</si>
  <si>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</si>
  <si>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</si>
  <si>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</si>
  <si>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</si>
  <si>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</si>
  <si>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</si>
  <si>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</si>
  <si>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</si>
  <si>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</si>
  <si>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</si>
  <si>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</si>
  <si>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</si>
  <si>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</si>
  <si>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</si>
  <si>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</si>
  <si>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</si>
  <si>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</si>
  <si>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</si>
  <si>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</si>
  <si>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</si>
  <si>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</si>
  <si>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</si>
  <si>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</si>
  <si>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</si>
  <si>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</si>
  <si>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</si>
  <si>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</si>
  <si>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</si>
  <si>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</si>
  <si>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</si>
  <si>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</si>
  <si>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</si>
  <si>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</si>
  <si>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</si>
  <si>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</si>
  <si>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</si>
  <si>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</si>
  <si>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</si>
  <si>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</si>
  <si>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</si>
  <si>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</si>
  <si>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</si>
  <si>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</si>
  <si>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</si>
  <si>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</si>
  <si>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</si>
  <si>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</si>
  <si>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</si>
  <si>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</si>
  <si>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</si>
  <si>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</si>
  <si>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</si>
  <si>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</si>
  <si>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</si>
  <si>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</si>
  <si>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</si>
  <si>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</si>
  <si>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</si>
  <si>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</si>
  <si>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</si>
  <si>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</si>
  <si>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</si>
  <si>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</si>
  <si>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</si>
  <si>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</si>
  <si>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</si>
  <si>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</si>
  <si>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</si>
  <si>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</si>
  <si>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</si>
  <si>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</si>
  <si>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</si>
  <si>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</si>
  <si>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</si>
  <si>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</si>
  <si>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</si>
  <si>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</si>
  <si>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</si>
  <si>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</si>
  <si>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</si>
  <si>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</si>
  <si>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</si>
  <si>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</si>
  <si>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</si>
  <si>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</si>
  <si>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</si>
  <si>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</si>
  <si>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</si>
  <si>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</si>
  <si>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</si>
  <si>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</si>
  <si>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</si>
  <si>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</si>
  <si>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</si>
  <si>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</si>
  <si>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</si>
  <si>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</si>
  <si>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</si>
  <si>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</si>
  <si>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</si>
  <si>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</si>
  <si>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</si>
  <si>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</si>
  <si>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</si>
  <si>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</si>
  <si>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</si>
  <si>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</si>
  <si>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</si>
  <si>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</si>
  <si>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</si>
  <si>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</si>
  <si>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</si>
  <si>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</si>
  <si>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</si>
  <si>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</si>
  <si>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</si>
  <si>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</si>
  <si>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</si>
  <si>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</si>
  <si>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</si>
  <si>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</si>
  <si>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</si>
  <si>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</si>
  <si>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</si>
  <si>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</si>
  <si>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</si>
  <si>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</si>
  <si>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</si>
  <si>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</si>
  <si>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</si>
  <si>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</si>
  <si>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</si>
  <si>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</si>
  <si>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</si>
  <si>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</si>
  <si>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</si>
  <si>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</si>
  <si>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</si>
  <si>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</si>
  <si>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</si>
  <si>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</si>
  <si>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</si>
  <si>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</si>
  <si>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</si>
  <si>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</si>
  <si>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</si>
  <si>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</si>
  <si>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</si>
  <si>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</si>
  <si>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</si>
  <si>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</si>
  <si>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</si>
  <si>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</si>
  <si>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</si>
  <si>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</si>
  <si>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</si>
  <si>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</si>
  <si>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</si>
  <si>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</si>
  <si>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</si>
  <si>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</si>
  <si>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</si>
  <si>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</si>
  <si>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</si>
  <si>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</si>
  <si>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</si>
  <si>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</si>
  <si>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</si>
  <si>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</si>
  <si>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</si>
  <si>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</si>
  <si>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</si>
  <si>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</si>
  <si>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</si>
  <si>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</si>
  <si>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</si>
  <si>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</si>
  <si>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</si>
  <si>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</si>
  <si>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</si>
  <si>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</si>
  <si>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</si>
  <si>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</si>
  <si>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</si>
  <si>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</si>
  <si>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</si>
  <si>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</si>
  <si>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</si>
  <si>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</si>
  <si>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</si>
  <si>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</si>
  <si>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</si>
  <si>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</si>
  <si>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</si>
  <si>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</si>
  <si>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</si>
  <si>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</si>
  <si>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</si>
  <si>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</si>
  <si>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</si>
  <si>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</si>
  <si>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</si>
  <si>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</si>
  <si>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</si>
  <si>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</si>
  <si>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</si>
  <si>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</si>
  <si>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</si>
  <si>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</si>
  <si>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</si>
  <si>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</si>
  <si>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</si>
  <si>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</si>
  <si>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</si>
  <si>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</si>
  <si>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</si>
  <si>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</si>
  <si>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</si>
  <si>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</si>
  <si>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</si>
  <si>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</si>
  <si>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</si>
  <si>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</si>
  <si>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</si>
  <si>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</si>
  <si>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</si>
  <si>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</si>
  <si>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</si>
  <si>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</si>
  <si>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</si>
  <si>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</si>
  <si>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</si>
  <si>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</si>
  <si>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</si>
  <si>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</si>
  <si>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</si>
  <si>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</si>
  <si>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</si>
  <si>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</si>
  <si>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</si>
  <si>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</si>
  <si>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</si>
  <si>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</si>
  <si>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</si>
  <si>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</si>
  <si>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</si>
  <si>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</si>
  <si>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</si>
  <si>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</si>
  <si>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</si>
  <si>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</si>
  <si>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</si>
  <si>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</si>
  <si>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</si>
  <si>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</si>
  <si>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</si>
  <si>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</si>
  <si>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</si>
  <si>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</si>
  <si>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</si>
  <si>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</si>
  <si>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</si>
  <si>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</si>
  <si>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</si>
  <si>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</si>
  <si>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</si>
  <si>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</si>
  <si>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</si>
  <si>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</si>
  <si>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</si>
  <si>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</si>
  <si>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</si>
  <si>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</si>
  <si>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</si>
  <si>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</si>
  <si>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</si>
  <si>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</si>
  <si>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</si>
  <si>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</si>
  <si>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</si>
  <si>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</si>
  <si>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</si>
  <si>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</si>
  <si>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</si>
  <si>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</si>
  <si>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</si>
  <si>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</si>
  <si>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</si>
  <si>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</si>
  <si>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</si>
  <si>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</si>
  <si>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</si>
  <si>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</si>
  <si>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</si>
  <si>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</si>
  <si>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</si>
  <si>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</si>
  <si>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</si>
  <si>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</si>
  <si>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</si>
  <si>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</si>
  <si>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</si>
  <si>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</si>
  <si>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</si>
  <si>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</si>
  <si>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</si>
  <si>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</si>
  <si>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</si>
  <si>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</si>
  <si>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</si>
  <si>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</si>
  <si>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</si>
  <si>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</si>
  <si>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</si>
  <si>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</si>
  <si>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</si>
  <si>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</si>
  <si>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</si>
  <si>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</si>
  <si>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</si>
  <si>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</si>
  <si>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</si>
  <si>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</si>
  <si>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</si>
  <si>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</si>
  <si>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</si>
  <si>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</si>
  <si>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</si>
  <si>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</si>
  <si>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</si>
  <si>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</si>
  <si>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</si>
  <si>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</si>
  <si>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</si>
  <si>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</si>
  <si>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</si>
  <si>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</si>
  <si>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</si>
  <si>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</si>
  <si>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</si>
  <si>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</si>
  <si>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</si>
  <si>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</si>
  <si>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</si>
  <si>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</si>
  <si>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</si>
  <si>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</si>
  <si>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</si>
  <si>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</si>
  <si>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</si>
  <si>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</si>
  <si>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</si>
  <si>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</si>
  <si>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</si>
  <si>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</si>
  <si>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</si>
  <si>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</si>
  <si>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</si>
  <si>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</si>
  <si>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</si>
  <si>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</si>
  <si>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</si>
  <si>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</si>
  <si>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</si>
  <si>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</si>
  <si>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</si>
  <si>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</si>
  <si>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</si>
  <si>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</si>
  <si>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</si>
  <si>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</si>
  <si>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</si>
  <si>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</si>
  <si>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</si>
  <si>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</si>
  <si>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</si>
  <si>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</si>
  <si>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</si>
  <si>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</si>
  <si>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</si>
  <si>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</si>
  <si>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</si>
  <si>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</si>
  <si>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</si>
  <si>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</si>
  <si>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</si>
  <si>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</si>
  <si>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</si>
  <si>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</si>
  <si>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</si>
  <si>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</si>
  <si>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</si>
  <si>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</si>
  <si>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</si>
  <si>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</si>
  <si>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</si>
  <si>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</si>
  <si>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</si>
  <si>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</si>
  <si>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</si>
  <si>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</si>
  <si>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</si>
  <si>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</si>
  <si>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</si>
  <si>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</si>
  <si>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</si>
  <si>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</si>
  <si>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</si>
  <si>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</si>
  <si>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</si>
  <si>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</si>
  <si>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</si>
  <si>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</si>
  <si>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</si>
  <si>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</si>
  <si>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</si>
  <si>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</si>
  <si>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</si>
  <si>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</si>
  <si>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</si>
  <si>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</si>
  <si>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</si>
  <si>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</si>
  <si>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</si>
  <si>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</si>
  <si>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</si>
  <si>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</si>
  <si>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</si>
  <si>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</si>
  <si>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</si>
  <si>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</si>
  <si>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</si>
  <si>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</si>
  <si>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</si>
  <si>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</si>
  <si>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</si>
  <si>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</si>
  <si>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</si>
  <si>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</si>
  <si>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</si>
  <si>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</si>
  <si>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</si>
  <si>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</si>
  <si>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</si>
  <si>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</si>
  <si>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</si>
  <si>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</si>
  <si>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</si>
  <si>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</si>
  <si>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</si>
  <si>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</si>
  <si>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</si>
  <si>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</si>
  <si>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</si>
  <si>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</si>
  <si>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</si>
  <si>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</si>
  <si>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</si>
  <si>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</si>
  <si>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</si>
  <si>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</si>
  <si>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</si>
  <si>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</si>
  <si>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</si>
  <si>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</si>
  <si>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</si>
  <si>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</si>
  <si>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</si>
  <si>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</si>
  <si>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</si>
  <si>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</si>
  <si>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</si>
  <si>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</si>
  <si>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</si>
  <si>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</si>
  <si>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</si>
  <si>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</si>
  <si>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</si>
  <si>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</si>
  <si>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</si>
  <si>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</si>
  <si>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</si>
  <si>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</si>
  <si>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</si>
  <si>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</si>
  <si>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</si>
  <si>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</si>
  <si>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</si>
  <si>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</si>
  <si>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</si>
  <si>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</si>
  <si>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</si>
  <si>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</si>
  <si>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</si>
  <si>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</si>
  <si>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</si>
  <si>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</si>
  <si>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</si>
  <si>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</si>
  <si>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</si>
  <si>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</si>
  <si>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</si>
  <si>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</si>
  <si>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</si>
  <si>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</si>
  <si>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</si>
  <si>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</si>
  <si>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</si>
  <si>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</si>
  <si>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</si>
  <si>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</si>
  <si>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</si>
  <si>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</si>
  <si>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</si>
  <si>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</si>
  <si>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</si>
  <si>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</si>
  <si>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</si>
  <si>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</si>
  <si>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</si>
  <si>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</si>
  <si>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</si>
  <si>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</si>
  <si>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</si>
  <si>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</si>
  <si>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</si>
  <si>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</si>
  <si>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</si>
  <si>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</si>
  <si>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</si>
  <si>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</si>
  <si>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</si>
  <si>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</si>
  <si>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</si>
  <si>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</si>
  <si>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</si>
  <si>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</si>
  <si>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</si>
  <si>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</si>
  <si>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</si>
  <si>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</si>
  <si>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</si>
  <si>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</si>
  <si>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</si>
  <si>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</si>
  <si>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</si>
  <si>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</si>
  <si>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</si>
  <si>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</si>
  <si>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</si>
  <si>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</si>
  <si>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</si>
  <si>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</si>
  <si>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</si>
  <si>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</si>
  <si>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</si>
  <si>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</si>
  <si>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</si>
  <si>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</si>
  <si>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</si>
  <si>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</si>
  <si>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</si>
  <si>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</si>
  <si>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</si>
  <si>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</si>
  <si>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</si>
  <si>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</si>
  <si>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</si>
  <si>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</si>
  <si>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</si>
  <si>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</si>
  <si>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</si>
  <si>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</si>
  <si>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</si>
  <si>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</si>
  <si>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</si>
  <si>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</si>
  <si>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</si>
  <si>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</si>
  <si>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</si>
  <si>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</si>
  <si>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</si>
  <si>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</si>
  <si>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</si>
  <si>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</si>
  <si>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</si>
  <si>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</si>
  <si>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</si>
  <si>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</si>
  <si>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</si>
  <si>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</si>
  <si>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</si>
  <si>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</si>
  <si>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</si>
  <si>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</si>
  <si>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</si>
  <si>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</si>
  <si>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</si>
  <si>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</si>
  <si>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</si>
  <si>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</si>
  <si>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</si>
  <si>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</si>
  <si>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</si>
  <si>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</si>
  <si>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</si>
  <si>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</si>
  <si>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</si>
  <si>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</si>
  <si>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</si>
  <si>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</si>
  <si>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</si>
  <si>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</si>
  <si>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</si>
  <si>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</si>
  <si>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</si>
  <si>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</si>
  <si>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</si>
  <si>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</si>
  <si>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</si>
  <si>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</si>
  <si>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</si>
  <si>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</si>
  <si>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</si>
  <si>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</si>
  <si>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</si>
  <si>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</si>
  <si>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</si>
  <si>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</si>
  <si>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</si>
  <si>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</si>
  <si>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</si>
  <si>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</si>
  <si>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</si>
  <si>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</si>
  <si>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</si>
  <si>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</si>
  <si>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</si>
  <si>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</si>
  <si>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</si>
  <si>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</si>
  <si>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</si>
  <si>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</si>
  <si>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</si>
  <si>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</si>
  <si>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</si>
  <si>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</si>
  <si>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</si>
  <si>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</si>
  <si>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</si>
  <si>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</si>
  <si>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</si>
  <si>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</si>
  <si>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</si>
  <si>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</si>
  <si>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</si>
  <si>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</si>
  <si>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</si>
  <si>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</si>
  <si>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</si>
  <si>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</si>
  <si>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</si>
  <si>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</si>
  <si>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</si>
  <si>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</si>
  <si>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</si>
  <si>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</si>
  <si>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</si>
  <si>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</si>
  <si>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</si>
  <si>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</si>
  <si>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</si>
  <si>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</si>
  <si>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</si>
  <si>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</si>
  <si>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</si>
  <si>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</si>
  <si>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</si>
  <si>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</si>
  <si>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</si>
  <si>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</si>
  <si>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</si>
  <si>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</si>
  <si>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</si>
  <si>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</si>
  <si>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</si>
  <si>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</si>
  <si>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</si>
  <si>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</si>
  <si>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</si>
  <si>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</si>
  <si>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</si>
  <si>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</si>
  <si>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</si>
  <si>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</si>
  <si>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</si>
  <si>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</si>
  <si>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</si>
  <si>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</si>
  <si>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</si>
  <si>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</si>
  <si>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</si>
  <si>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</si>
  <si>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</si>
  <si>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</si>
  <si>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</si>
  <si>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</si>
  <si>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</si>
  <si>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</si>
  <si>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</si>
  <si>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</si>
  <si>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</si>
  <si>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</si>
  <si>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</si>
  <si>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</si>
  <si>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</si>
  <si>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</si>
  <si>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</si>
  <si>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</si>
  <si>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</si>
  <si>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</si>
  <si>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</si>
  <si>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</si>
  <si>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</si>
  <si>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</si>
  <si>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</si>
  <si>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</si>
  <si>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</si>
  <si>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</si>
  <si>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</si>
  <si>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</si>
  <si>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</si>
  <si>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</si>
  <si>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</si>
  <si>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</si>
  <si>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</si>
  <si>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</si>
  <si>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</si>
  <si>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</si>
  <si>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</si>
  <si>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</si>
  <si>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</si>
  <si>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</si>
  <si>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</si>
  <si>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</si>
  <si>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</si>
  <si>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</si>
  <si>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</si>
  <si>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</si>
  <si>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</si>
  <si>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</si>
  <si>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</si>
  <si>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</si>
  <si>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</si>
  <si>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</si>
  <si>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</si>
  <si>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</si>
  <si>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</si>
  <si>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</si>
  <si>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</si>
  <si>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</si>
  <si>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</si>
  <si>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</si>
  <si>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</si>
  <si>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</si>
  <si>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</si>
  <si>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</si>
  <si>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</si>
  <si>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</si>
  <si>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</si>
  <si>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</si>
  <si>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</si>
  <si>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</si>
  <si>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</si>
  <si>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</si>
  <si>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</si>
  <si>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</si>
  <si>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</si>
  <si>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</si>
  <si>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</si>
  <si>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</si>
  <si>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</si>
  <si>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</si>
  <si>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</si>
  <si>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</si>
  <si>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</si>
  <si>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</si>
  <si>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</si>
  <si>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</si>
  <si>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</si>
  <si>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</si>
  <si>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</si>
  <si>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</si>
  <si>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</si>
  <si>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</si>
  <si>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</si>
  <si>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</si>
  <si>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</si>
  <si>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</si>
  <si>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</si>
  <si>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</si>
  <si>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</si>
  <si>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</si>
  <si>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</si>
  <si>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</si>
  <si>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</si>
  <si>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</si>
  <si>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</si>
  <si>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</si>
  <si>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</si>
  <si>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</si>
  <si>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</si>
  <si>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</si>
  <si>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</si>
  <si>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</si>
  <si>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</si>
  <si>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</si>
  <si>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</si>
  <si>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</si>
  <si>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</si>
  <si>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</si>
  <si>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</si>
  <si>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</si>
  <si>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</si>
  <si>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</si>
  <si>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</si>
  <si>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</si>
  <si>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</si>
  <si>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</si>
  <si>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</si>
  <si>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</si>
  <si>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</si>
  <si>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</si>
  <si>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</si>
  <si>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</si>
  <si>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</si>
  <si>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</si>
  <si>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</si>
  <si>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</si>
  <si>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</si>
  <si>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</si>
  <si>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</si>
  <si>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</si>
  <si>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</si>
  <si>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</si>
  <si>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</si>
  <si>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</si>
  <si>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</si>
  <si>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</si>
  <si>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</si>
  <si>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</si>
  <si>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</si>
  <si>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</si>
  <si>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</si>
  <si>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</si>
  <si>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</si>
  <si>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</si>
  <si>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</si>
  <si>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</si>
  <si>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</si>
  <si>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</si>
  <si>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</si>
  <si>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</si>
  <si>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</si>
  <si>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</si>
  <si>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</si>
  <si>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</si>
  <si>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</si>
  <si>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</si>
  <si>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</si>
  <si>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</si>
  <si>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</si>
  <si>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</si>
  <si>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</si>
  <si>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</si>
  <si>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</si>
  <si>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</si>
  <si>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</si>
  <si>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</si>
  <si>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</si>
  <si>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</si>
  <si>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</si>
  <si>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</si>
  <si>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</si>
  <si>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</si>
  <si>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</si>
  <si>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</si>
  <si>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</si>
  <si>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</si>
  <si>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</si>
  <si>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</si>
  <si>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</si>
  <si>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</si>
  <si>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</si>
  <si>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</si>
  <si>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</si>
  <si>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</si>
  <si>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</si>
  <si>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</si>
  <si>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</si>
  <si>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</si>
  <si>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</si>
  <si>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</si>
  <si>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</si>
  <si>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</si>
  <si>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</si>
  <si>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</si>
  <si>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</si>
  <si>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</si>
  <si>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</si>
  <si>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</si>
  <si>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</si>
  <si>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</si>
  <si>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</si>
  <si>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</si>
  <si>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</si>
  <si>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</si>
  <si>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</si>
  <si>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</si>
  <si>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</si>
  <si>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</si>
  <si>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</si>
  <si>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</si>
  <si>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</si>
  <si>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</si>
  <si>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</si>
  <si>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</si>
  <si>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</si>
  <si>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</si>
  <si>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</si>
  <si>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</si>
  <si>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</si>
  <si>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</si>
  <si>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</si>
  <si>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</si>
  <si>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</si>
  <si>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</si>
  <si>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</si>
  <si>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</si>
  <si>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</si>
  <si>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</si>
  <si>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</si>
  <si>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</si>
  <si>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</si>
  <si>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</si>
  <si>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</si>
  <si>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</si>
  <si>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</si>
  <si>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</si>
  <si>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</si>
  <si>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</si>
  <si>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</si>
  <si>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</si>
  <si>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</si>
  <si>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</si>
  <si>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</si>
  <si>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</si>
  <si>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</si>
  <si>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</si>
  <si>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</si>
  <si>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</si>
  <si>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</si>
  <si>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</si>
  <si>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</si>
  <si>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</si>
  <si>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</si>
  <si>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</si>
  <si>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</si>
  <si>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</si>
  <si>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</si>
  <si>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</si>
  <si>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</si>
  <si>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</si>
  <si>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</si>
  <si>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</si>
  <si>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</si>
  <si>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</si>
  <si>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</si>
  <si>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</si>
  <si>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</si>
  <si>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</si>
  <si>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</si>
  <si>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</si>
  <si>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</si>
  <si>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</si>
  <si>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</si>
  <si>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</si>
  <si>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</si>
  <si>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</si>
  <si>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</si>
  <si>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</si>
  <si>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</si>
  <si>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</si>
  <si>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</si>
  <si>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</si>
  <si>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</si>
  <si>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</si>
  <si>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</si>
  <si>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</si>
  <si>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</si>
  <si>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</si>
  <si>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</si>
  <si>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</si>
  <si>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</si>
  <si>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</si>
  <si>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</si>
  <si>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</si>
  <si>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</si>
  <si>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</si>
  <si>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</si>
  <si>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</si>
  <si>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</si>
  <si>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</si>
  <si>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</si>
  <si>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</si>
  <si>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</si>
  <si>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</si>
  <si>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</si>
  <si>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</si>
  <si>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</si>
  <si>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</si>
  <si>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</si>
  <si>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</si>
  <si>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</si>
  <si>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</si>
  <si>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</si>
  <si>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</si>
  <si>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</si>
  <si>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</si>
  <si>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</si>
  <si>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</si>
  <si>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</si>
  <si>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</si>
  <si>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</si>
  <si>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</si>
  <si>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</si>
  <si>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</si>
  <si>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</si>
  <si>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</si>
  <si>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</si>
  <si>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</si>
  <si>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</si>
  <si>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</si>
  <si>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</si>
  <si>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</si>
  <si>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</si>
  <si>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</si>
  <si>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</si>
  <si>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</si>
  <si>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</si>
  <si>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</si>
  <si>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</si>
  <si>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</si>
  <si>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</si>
  <si>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</si>
  <si>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</si>
  <si>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</si>
  <si>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</si>
  <si>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</si>
  <si>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</si>
  <si>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</si>
  <si>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</si>
  <si>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</si>
  <si>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</si>
  <si>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</si>
  <si>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</si>
  <si>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</si>
  <si>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</si>
  <si>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</si>
  <si>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</si>
  <si>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</si>
  <si>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</si>
  <si>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</si>
  <si>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</si>
  <si>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</si>
  <si>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</si>
  <si>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</si>
  <si>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</si>
  <si>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</si>
  <si>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</si>
  <si>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</si>
  <si>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</si>
  <si>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</si>
  <si>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</si>
  <si>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</si>
  <si>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</si>
  <si>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</si>
  <si>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</si>
  <si>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</si>
  <si>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</si>
  <si>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</si>
  <si>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</si>
  <si>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</si>
  <si>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</si>
  <si>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</si>
  <si>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</si>
  <si>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</si>
  <si>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</si>
  <si>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</si>
  <si>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</si>
  <si>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</si>
  <si>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</si>
  <si>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</si>
  <si>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</si>
  <si>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</si>
  <si>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</si>
  <si>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</si>
  <si>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</si>
  <si>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</si>
  <si>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</si>
  <si>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</si>
  <si>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</si>
  <si>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</si>
  <si>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</si>
  <si>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</si>
  <si>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</si>
  <si>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</si>
  <si>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</si>
  <si>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</si>
  <si>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</si>
  <si>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</si>
  <si>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</si>
  <si>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</si>
  <si>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</si>
  <si>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</si>
  <si>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</si>
  <si>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</si>
  <si>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</si>
  <si>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</si>
  <si>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</si>
  <si>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</si>
  <si>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</si>
  <si>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</si>
  <si>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</si>
  <si>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</si>
  <si>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</si>
  <si>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</si>
  <si>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</si>
  <si>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</si>
  <si>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</si>
  <si>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</si>
  <si>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</si>
  <si>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</si>
  <si>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</si>
  <si>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</si>
  <si>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</si>
  <si>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</si>
  <si>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</si>
  <si>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</si>
  <si>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</si>
  <si>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</si>
  <si>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</si>
  <si>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</si>
  <si>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</si>
  <si>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</si>
  <si>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</si>
  <si>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</si>
  <si>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</si>
  <si>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</si>
  <si>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</si>
  <si>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</si>
  <si>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</si>
  <si>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</si>
  <si>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</si>
  <si>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</si>
  <si>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</si>
  <si>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</si>
  <si>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</si>
  <si>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</si>
  <si>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</si>
  <si>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</si>
  <si>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</si>
  <si>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</si>
  <si>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</si>
  <si>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</si>
  <si>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</si>
  <si>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</si>
  <si>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</si>
  <si>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</si>
  <si>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</si>
  <si>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</si>
  <si>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</si>
  <si>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</si>
  <si>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</si>
  <si>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</si>
  <si>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</si>
  <si>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</si>
  <si>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</si>
  <si>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</si>
  <si>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</si>
  <si>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</si>
  <si>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</si>
  <si>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</si>
  <si>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</si>
  <si>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</si>
  <si>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</si>
  <si>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</si>
  <si>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</si>
  <si>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</si>
  <si>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</si>
  <si>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</si>
  <si>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</si>
  <si>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</si>
  <si>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</si>
  <si>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</si>
  <si>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</si>
  <si>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</si>
  <si>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</si>
  <si>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</si>
  <si>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</si>
  <si>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</si>
  <si>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</si>
  <si>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</si>
  <si>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</si>
  <si>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</si>
  <si>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</si>
  <si>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</si>
  <si>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</si>
  <si>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</si>
  <si>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</si>
  <si>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</si>
  <si>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</si>
  <si>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</si>
  <si>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</si>
  <si>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</si>
  <si>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</si>
  <si>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</si>
  <si>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</si>
  <si>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</si>
  <si>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</si>
  <si>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</si>
  <si>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</si>
  <si>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</si>
  <si>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</si>
  <si>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</si>
  <si>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</si>
  <si>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</si>
  <si>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</si>
  <si>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</si>
  <si>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</si>
  <si>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</si>
  <si>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</si>
  <si>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</si>
  <si>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</si>
  <si>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</si>
  <si>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</si>
  <si>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</si>
  <si>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</si>
  <si>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</si>
  <si>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</si>
  <si>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</si>
  <si>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</si>
  <si>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</si>
  <si>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</si>
  <si>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</si>
  <si>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</si>
  <si>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</si>
  <si>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</si>
  <si>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</si>
  <si>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</si>
  <si>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</si>
  <si>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</si>
  <si>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</si>
  <si>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</si>
  <si>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</si>
  <si>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</si>
  <si>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</si>
  <si>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</si>
  <si>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</si>
  <si>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</si>
  <si>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</si>
  <si>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</si>
  <si>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</si>
  <si>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</si>
  <si>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</si>
  <si>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</si>
  <si>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</si>
  <si>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</si>
  <si>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</si>
  <si>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</si>
  <si>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</si>
  <si>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</si>
  <si>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</si>
  <si>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</si>
  <si>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</si>
  <si>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</si>
  <si>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</si>
  <si>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</si>
  <si>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</si>
  <si>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</si>
  <si>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</si>
  <si>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</si>
  <si>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</si>
  <si>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</si>
  <si>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</si>
  <si>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</si>
  <si>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</si>
  <si>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</si>
  <si>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</si>
  <si>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</si>
  <si>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</si>
  <si>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</si>
  <si>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</si>
  <si>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</si>
  <si>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</si>
  <si>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</si>
  <si>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</si>
  <si>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</si>
  <si>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</si>
  <si>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</si>
  <si>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</si>
  <si>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</si>
  <si>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</si>
  <si>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</si>
  <si>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</si>
  <si>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</si>
  <si>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</si>
  <si>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</si>
  <si>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</si>
  <si>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</si>
  <si>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</si>
  <si>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</si>
  <si>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</si>
  <si>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</si>
  <si>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</si>
  <si>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</si>
  <si>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</si>
  <si>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</si>
  <si>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</si>
  <si>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</si>
  <si>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</si>
  <si>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</si>
  <si>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</si>
  <si>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</si>
  <si>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</si>
  <si>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</si>
  <si>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</si>
  <si>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</si>
  <si>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</si>
  <si>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</si>
  <si>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</si>
  <si>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</si>
  <si>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</si>
  <si>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</si>
  <si>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</si>
  <si>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</si>
  <si>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</si>
  <si>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</si>
  <si>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</si>
  <si>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</si>
  <si>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</si>
  <si>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</si>
  <si>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</si>
  <si>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</si>
  <si>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</si>
  <si>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</si>
  <si>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</si>
  <si>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</si>
  <si>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</si>
  <si>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</si>
  <si>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</si>
  <si>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</si>
  <si>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</si>
  <si>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</si>
  <si>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</si>
  <si>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</si>
  <si>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</si>
  <si>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</si>
  <si>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</si>
  <si>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</si>
  <si>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</si>
  <si>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</si>
  <si>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</si>
  <si>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</si>
  <si>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</si>
  <si>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</si>
  <si>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</si>
  <si>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</si>
  <si>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</si>
  <si>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</si>
  <si>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</si>
  <si>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</si>
  <si>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</si>
  <si>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</si>
  <si>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</si>
  <si>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</si>
  <si>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</si>
  <si>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</si>
  <si>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</si>
  <si>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</si>
  <si>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</si>
  <si>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</si>
  <si>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</si>
  <si>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</si>
  <si>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</si>
  <si>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</si>
  <si>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</si>
  <si>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</si>
  <si>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</si>
  <si>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</si>
  <si>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</si>
  <si>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</si>
  <si>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</si>
  <si>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</si>
  <si>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</si>
  <si>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</si>
  <si>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</si>
  <si>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</si>
  <si>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</si>
  <si>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</si>
  <si>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</si>
  <si>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</si>
  <si>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</si>
  <si>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</si>
  <si>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</si>
  <si>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</si>
  <si>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</si>
  <si>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</si>
  <si>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</si>
  <si>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</si>
  <si>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</si>
  <si>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</si>
  <si>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</si>
  <si>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</si>
  <si>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</si>
  <si>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</si>
  <si>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</si>
  <si>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</si>
  <si>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</si>
  <si>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</si>
  <si>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</si>
  <si>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</si>
  <si>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</si>
  <si>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</si>
  <si>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</si>
  <si>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</si>
  <si>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</si>
  <si>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</si>
  <si>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</si>
  <si>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</si>
  <si>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</si>
  <si>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</si>
  <si>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</si>
  <si>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</si>
  <si>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</si>
  <si>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</si>
  <si>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</si>
  <si>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</si>
  <si>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</si>
  <si>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</si>
  <si>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</si>
  <si>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</si>
  <si>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</si>
  <si>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</si>
  <si>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</si>
  <si>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</si>
  <si>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</si>
  <si>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</si>
  <si>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</si>
  <si>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</si>
  <si>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</si>
  <si>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</si>
  <si>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</si>
  <si>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</si>
  <si>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</si>
  <si>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</si>
  <si>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</si>
  <si>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</si>
  <si>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</si>
  <si>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</si>
  <si>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</si>
  <si>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</si>
  <si>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</si>
  <si>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</si>
  <si>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</si>
  <si>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</si>
  <si>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</si>
  <si>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</si>
  <si>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</si>
  <si>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</si>
  <si>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</si>
  <si>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</si>
  <si>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</si>
  <si>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</si>
  <si>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</si>
  <si>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</si>
  <si>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</si>
  <si>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</si>
  <si>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</si>
  <si>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</si>
  <si>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</si>
  <si>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</si>
  <si>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</si>
  <si>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</si>
  <si>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</si>
  <si>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</si>
  <si>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</si>
  <si>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</si>
  <si>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</si>
  <si>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</si>
  <si>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</si>
  <si>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</si>
  <si>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</si>
  <si>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</si>
  <si>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</si>
  <si>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</si>
  <si>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</si>
  <si>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</si>
  <si>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</si>
  <si>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</si>
  <si>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</si>
  <si>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</si>
  <si>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</si>
  <si>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</si>
  <si>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</si>
  <si>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</si>
  <si>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</si>
  <si>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</si>
  <si>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</si>
  <si>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</si>
  <si>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</si>
  <si>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</si>
  <si>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</si>
  <si>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</si>
  <si>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</si>
  <si>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</si>
  <si>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</si>
  <si>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</si>
  <si>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</si>
  <si>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</si>
  <si>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</si>
  <si>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</si>
  <si>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</si>
  <si>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</si>
  <si>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</si>
  <si>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</si>
  <si>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</si>
  <si>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</si>
  <si>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</si>
  <si>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</si>
  <si>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</si>
  <si>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</si>
  <si>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</si>
  <si>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</si>
  <si>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</si>
  <si>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</si>
  <si>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</si>
  <si>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</si>
  <si>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</si>
  <si>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</si>
  <si>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</si>
  <si>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</si>
  <si>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</si>
  <si>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</si>
  <si>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</si>
  <si>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</si>
  <si>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</si>
  <si>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</si>
  <si>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</si>
  <si>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</si>
  <si>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</si>
  <si>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</si>
  <si>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</si>
  <si>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</si>
  <si>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</si>
  <si>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</si>
  <si>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</si>
  <si>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</si>
  <si>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</si>
  <si>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</si>
  <si>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</si>
  <si>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</si>
  <si>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</si>
  <si>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</si>
  <si>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</si>
  <si>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</si>
  <si>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</si>
  <si>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</si>
  <si>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</si>
  <si>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</si>
  <si>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</si>
  <si>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</si>
  <si>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</si>
  <si>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</si>
  <si>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</si>
  <si>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</si>
  <si>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</si>
  <si>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</si>
  <si>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</si>
  <si>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</si>
  <si>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</si>
  <si>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</si>
  <si>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</si>
  <si>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</si>
  <si>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</si>
  <si>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</si>
  <si>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</si>
  <si>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</si>
  <si>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</si>
  <si>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</si>
  <si>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</si>
  <si>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</si>
  <si>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</si>
  <si>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</si>
  <si>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</si>
  <si>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</si>
  <si>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</si>
  <si>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</si>
  <si>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</si>
  <si>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</si>
  <si>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</si>
  <si>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</si>
  <si>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</si>
  <si>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</si>
  <si>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</si>
  <si>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</si>
  <si>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</si>
  <si>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</si>
  <si>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</si>
  <si>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</si>
  <si>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</si>
  <si>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</si>
  <si>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</si>
  <si>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</si>
  <si>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</si>
  <si>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</si>
  <si>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</si>
  <si>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</si>
  <si>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</si>
  <si>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</si>
  <si>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</si>
  <si>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</si>
  <si>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</si>
  <si>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</si>
  <si>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</si>
  <si>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</si>
  <si>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</si>
  <si>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</si>
  <si>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</si>
  <si>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</si>
  <si>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</si>
  <si>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</si>
  <si>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</si>
  <si>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</si>
  <si>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</si>
  <si>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</si>
  <si>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</si>
  <si>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</si>
  <si>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</si>
  <si>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</si>
  <si>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</si>
  <si>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</si>
  <si>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</si>
  <si>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</si>
  <si>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</si>
  <si>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</si>
  <si>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</si>
  <si>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</si>
  <si>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</si>
  <si>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</si>
  <si>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</si>
  <si>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</si>
  <si>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</si>
  <si>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</si>
  <si>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</si>
  <si>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</si>
  <si>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</si>
  <si>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</si>
  <si>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</si>
  <si>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</si>
  <si>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</si>
  <si>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</si>
  <si>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</si>
  <si>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</si>
  <si>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</si>
  <si>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</si>
  <si>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</si>
  <si>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</si>
  <si>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</si>
  <si>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</si>
  <si>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</si>
  <si>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</si>
  <si>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</si>
  <si>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</si>
  <si>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</si>
  <si>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</si>
  <si>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</si>
  <si>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</si>
  <si>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</si>
  <si>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</si>
  <si>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</si>
  <si>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</si>
  <si>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</si>
  <si>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</si>
  <si>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</si>
  <si>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</si>
  <si>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</si>
  <si>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</si>
  <si>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</si>
  <si>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</si>
  <si>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</si>
  <si>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</si>
  <si>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</si>
  <si>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</si>
  <si>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</si>
  <si>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</si>
  <si>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</si>
  <si>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</si>
  <si>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</si>
  <si>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</si>
  <si>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</si>
  <si>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</si>
  <si>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</si>
  <si>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</si>
  <si>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</si>
  <si>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</si>
  <si>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</si>
  <si>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</si>
  <si>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</si>
  <si>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</si>
  <si>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</si>
  <si>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</si>
  <si>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</si>
  <si>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</si>
  <si>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</si>
  <si>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</si>
  <si>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</si>
  <si>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</si>
  <si>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</si>
  <si>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</si>
  <si>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</si>
  <si>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</si>
  <si>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</si>
  <si>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</si>
  <si>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</si>
  <si>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</si>
  <si>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</si>
  <si>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</si>
  <si>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</si>
  <si>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</si>
  <si>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</si>
  <si>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</si>
  <si>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</si>
  <si>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</si>
  <si>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</si>
  <si>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</si>
  <si>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</si>
  <si>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</si>
  <si>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</si>
  <si>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</si>
  <si>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</si>
  <si>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</si>
  <si>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</si>
  <si>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</si>
  <si>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</si>
  <si>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</si>
  <si>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</si>
  <si>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</si>
  <si>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</si>
  <si>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</si>
  <si>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</si>
  <si>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</si>
  <si>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</si>
  <si>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</si>
  <si>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</si>
  <si>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</si>
  <si>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</si>
  <si>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</si>
  <si>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</si>
  <si>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</si>
  <si>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</si>
  <si>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</si>
  <si>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</si>
  <si>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</si>
  <si>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</si>
  <si>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</si>
  <si>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</si>
  <si>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</si>
  <si>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</si>
  <si>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</si>
  <si>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</si>
  <si>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</si>
  <si>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</si>
  <si>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</si>
  <si>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</si>
  <si>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</si>
  <si>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</si>
  <si>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</si>
  <si>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</si>
  <si>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</si>
  <si>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</si>
  <si>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</si>
  <si>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</si>
  <si>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</si>
  <si>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</si>
  <si>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</si>
  <si>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</si>
  <si>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</si>
  <si>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</si>
  <si>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</si>
  <si>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</si>
  <si>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</si>
  <si>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</si>
  <si>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</si>
  <si>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</si>
  <si>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</si>
  <si>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</si>
  <si>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</si>
  <si>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</si>
  <si>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</si>
  <si>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</si>
  <si>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</si>
  <si>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</si>
  <si>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</si>
  <si>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</si>
  <si>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</si>
  <si>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</si>
  <si>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</si>
  <si>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</si>
  <si>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</si>
  <si>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</si>
  <si>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</si>
  <si>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</si>
  <si>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</si>
  <si>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</si>
  <si>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</si>
  <si>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</si>
  <si>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</si>
  <si>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</si>
  <si>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</si>
  <si>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</si>
  <si>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</si>
  <si>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</si>
  <si>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</si>
  <si>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</si>
  <si>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</si>
  <si>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</si>
  <si>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</si>
  <si>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</si>
  <si>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</si>
  <si>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</si>
  <si>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</si>
  <si>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</si>
  <si>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</si>
  <si>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</si>
  <si>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</si>
  <si>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</si>
  <si>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</si>
  <si>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</si>
  <si>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</si>
  <si>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</si>
  <si>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</si>
  <si>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</si>
  <si>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</si>
  <si>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</si>
  <si>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</si>
  <si>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</si>
  <si>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</si>
  <si>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</si>
  <si>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</si>
  <si>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</si>
  <si>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</si>
  <si>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</si>
  <si>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</si>
  <si>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</si>
  <si>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</si>
  <si>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</si>
  <si>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</si>
  <si>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</si>
  <si>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</si>
  <si>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</si>
  <si>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</si>
  <si>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</si>
  <si>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</si>
  <si>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</si>
  <si>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</si>
  <si>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</si>
  <si>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</si>
  <si>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</si>
  <si>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</si>
  <si>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</si>
  <si>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</si>
  <si>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</si>
  <si>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</si>
  <si>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</si>
  <si>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</si>
  <si>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</si>
  <si>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</si>
  <si>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</si>
  <si>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</si>
  <si>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</si>
  <si>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</si>
  <si>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</si>
  <si>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</si>
  <si>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</si>
  <si>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</si>
  <si>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</si>
  <si>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</si>
  <si>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</si>
  <si>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</si>
  <si>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</si>
  <si>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</si>
  <si>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</si>
  <si>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</si>
  <si>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</si>
  <si>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</si>
  <si>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</si>
  <si>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</si>
  <si>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</si>
  <si>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</si>
  <si>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</si>
  <si>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</si>
  <si>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</si>
  <si>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</si>
  <si>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</si>
  <si>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</si>
  <si>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</si>
  <si>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</si>
  <si>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</si>
  <si>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</si>
  <si>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</si>
  <si>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</si>
  <si>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</si>
  <si>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</si>
  <si>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</si>
  <si>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</si>
  <si>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</si>
  <si>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</si>
  <si>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</si>
  <si>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</si>
  <si>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</si>
  <si>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</si>
  <si>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</si>
  <si>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</si>
  <si>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</si>
  <si>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</si>
  <si>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</si>
  <si>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</si>
  <si>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</si>
  <si>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</si>
  <si>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</si>
  <si>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</si>
  <si>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</si>
  <si>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</si>
  <si>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</si>
  <si>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</si>
  <si>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</si>
  <si>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</si>
  <si>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</si>
  <si>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</si>
  <si>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</si>
  <si>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</si>
  <si>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</si>
  <si>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</si>
  <si>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</si>
  <si>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</si>
  <si>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</si>
  <si>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</si>
  <si>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</si>
  <si>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</si>
  <si>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</si>
  <si>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</si>
  <si>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</si>
  <si>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</si>
  <si>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</si>
  <si>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</si>
  <si>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</si>
  <si>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</si>
  <si>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</si>
  <si>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</si>
  <si>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</si>
  <si>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</si>
  <si>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</si>
  <si>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</si>
  <si>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</si>
  <si>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</si>
  <si>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</si>
  <si>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</si>
  <si>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</si>
  <si>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</si>
  <si>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</si>
  <si>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</si>
  <si>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</si>
  <si>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</si>
  <si>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</si>
  <si>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</si>
  <si>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</si>
  <si>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</si>
  <si>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</si>
  <si>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</si>
  <si>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</si>
  <si>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</si>
  <si>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</si>
  <si>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</si>
  <si>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</si>
  <si>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</si>
  <si>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</si>
  <si>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</si>
  <si>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</si>
  <si>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</si>
  <si>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</si>
  <si>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</si>
  <si>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</si>
  <si>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</si>
  <si>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</si>
  <si>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</si>
  <si>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</si>
  <si>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</si>
  <si>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</si>
  <si>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</si>
  <si>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</si>
  <si>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</si>
  <si>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</si>
  <si>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</si>
  <si>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</si>
  <si>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</si>
  <si>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</si>
  <si>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</si>
  <si>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</si>
  <si>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</si>
  <si>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</si>
  <si>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</si>
  <si>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</si>
  <si>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</si>
  <si>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</si>
  <si>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</si>
  <si>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</si>
  <si>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</si>
  <si>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</si>
  <si>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</si>
  <si>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</si>
  <si>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</si>
  <si>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</si>
  <si>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</si>
  <si>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</si>
  <si>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</si>
  <si>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</si>
  <si>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</si>
  <si>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</si>
  <si>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</si>
  <si>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</si>
  <si>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</si>
  <si>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</si>
  <si>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</si>
  <si>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</si>
  <si>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</si>
  <si>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</si>
  <si>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</si>
  <si>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</si>
  <si>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</si>
  <si>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</si>
  <si>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</si>
  <si>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</si>
  <si>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</si>
  <si>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</si>
  <si>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</si>
  <si>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</si>
  <si>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</si>
  <si>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</si>
  <si>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</si>
  <si>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</si>
  <si>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</si>
  <si>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</si>
  <si>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</si>
  <si>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</si>
  <si>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</si>
  <si>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</si>
  <si>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</si>
  <si>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</si>
  <si>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</si>
  <si>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</si>
  <si>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</si>
  <si>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</si>
  <si>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</si>
  <si>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</si>
  <si>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</si>
  <si>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</si>
  <si>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</si>
  <si>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</si>
  <si>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</si>
  <si>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</si>
  <si>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</si>
  <si>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</si>
  <si>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</si>
  <si>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</si>
  <si>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</si>
  <si>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</si>
  <si>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</si>
  <si>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</si>
  <si>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</si>
  <si>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</si>
  <si>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</si>
  <si>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</si>
  <si>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</si>
  <si>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</si>
  <si>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</si>
  <si>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</si>
  <si>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</si>
  <si>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</si>
  <si>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</si>
  <si>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</si>
  <si>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</si>
  <si>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</si>
  <si>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</si>
  <si>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</si>
  <si>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</si>
  <si>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</si>
  <si>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</si>
  <si>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</si>
  <si>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</si>
  <si>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</si>
  <si>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</si>
  <si>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</si>
  <si>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</si>
  <si>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</si>
  <si>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</si>
  <si>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</si>
  <si>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</si>
  <si>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</si>
  <si>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</si>
  <si>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</si>
  <si>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</si>
  <si>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</si>
  <si>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</si>
  <si>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</si>
  <si>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</si>
  <si>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</si>
  <si>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</si>
  <si>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</si>
  <si>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</si>
  <si>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</si>
  <si>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</si>
  <si>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</si>
  <si>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</si>
  <si>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</si>
  <si>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</si>
  <si>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</si>
  <si>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</si>
  <si>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</si>
  <si>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</si>
  <si>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</si>
  <si>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</si>
  <si>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</si>
  <si>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</si>
  <si>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</si>
  <si>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</si>
  <si>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</si>
  <si>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</si>
  <si>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</si>
  <si>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</si>
  <si>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</si>
  <si>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</si>
  <si>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</si>
  <si>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</si>
  <si>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</si>
  <si>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</si>
  <si>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</si>
  <si>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</si>
  <si>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</si>
  <si>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</si>
  <si>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</si>
  <si>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</si>
  <si>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</si>
  <si>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</si>
  <si>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</si>
  <si>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</si>
  <si>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</si>
  <si>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</si>
  <si>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</si>
  <si>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</si>
  <si>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</si>
  <si>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</si>
  <si>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</si>
  <si>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</si>
  <si>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</si>
  <si>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</si>
  <si>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</si>
  <si>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</si>
  <si>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</si>
  <si>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</si>
  <si>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</si>
  <si>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</si>
  <si>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</si>
  <si>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</si>
  <si>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</si>
  <si>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</si>
  <si>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</si>
  <si>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</si>
  <si>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</si>
  <si>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</si>
  <si>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</si>
  <si>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</si>
  <si>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</si>
  <si>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</si>
  <si>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</si>
  <si>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</si>
  <si>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</si>
  <si>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</si>
  <si>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</si>
  <si>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</si>
  <si>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</si>
  <si>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</si>
  <si>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</si>
  <si>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</si>
  <si>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</si>
  <si>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</si>
  <si>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</si>
  <si>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</si>
  <si>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</si>
  <si>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</si>
  <si>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</si>
  <si>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</si>
  <si>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</si>
  <si>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</si>
  <si>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</si>
  <si>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</si>
  <si>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</si>
  <si>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</si>
  <si>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</si>
  <si>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</si>
  <si>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</si>
  <si>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</si>
  <si>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</si>
  <si>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</si>
  <si>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</si>
  <si>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</si>
  <si>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</si>
  <si>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</si>
  <si>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</si>
  <si>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</si>
  <si>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</si>
  <si>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</si>
  <si>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</si>
  <si>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</si>
  <si>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</si>
  <si>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</si>
  <si>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</si>
  <si>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</si>
  <si>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</si>
  <si>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</si>
  <si>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</si>
  <si>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</si>
  <si>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</si>
  <si>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</si>
  <si>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</si>
  <si>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</si>
  <si>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</si>
  <si>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</si>
  <si>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</si>
  <si>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</si>
  <si>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</si>
  <si>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</si>
  <si>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</si>
  <si>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</si>
  <si>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</si>
  <si>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</si>
  <si>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</si>
  <si>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</si>
  <si>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</si>
  <si>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</si>
  <si>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</si>
  <si>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</si>
  <si>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</si>
  <si>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</si>
  <si>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</si>
  <si>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</si>
  <si>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</si>
  <si>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</si>
  <si>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</si>
  <si>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</si>
  <si>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</si>
  <si>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</si>
  <si>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</si>
  <si>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</si>
  <si>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</si>
  <si>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</si>
  <si>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</si>
  <si>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</si>
  <si>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</si>
  <si>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</si>
  <si>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</si>
  <si>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</si>
  <si>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</si>
  <si>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</si>
  <si>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</si>
  <si>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</si>
  <si>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</si>
  <si>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</si>
  <si>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</si>
  <si>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</si>
  <si>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</si>
  <si>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</si>
  <si>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</si>
  <si>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</si>
  <si>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</si>
  <si>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</si>
  <si>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</si>
  <si>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</si>
  <si>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</si>
  <si>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</si>
  <si>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</si>
  <si>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</si>
  <si>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</si>
  <si>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</si>
  <si>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</si>
  <si>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</si>
  <si>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</si>
  <si>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</si>
  <si>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</si>
  <si>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</si>
  <si>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</si>
  <si>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</si>
  <si>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</si>
  <si>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</si>
  <si>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</si>
  <si>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</si>
  <si>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</si>
  <si>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</si>
  <si>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</si>
  <si>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</si>
  <si>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</si>
  <si>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</si>
  <si>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</si>
  <si>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</si>
  <si>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</si>
  <si>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</si>
  <si>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</si>
  <si>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</si>
  <si>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</si>
  <si>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</si>
  <si>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</si>
  <si>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</si>
  <si>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</si>
  <si>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</si>
  <si>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</si>
  <si>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</si>
  <si>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</si>
  <si>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</si>
  <si>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</si>
  <si>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</si>
  <si>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</si>
  <si>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</si>
  <si>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</si>
  <si>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</si>
  <si>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</si>
  <si>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</si>
  <si>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</si>
  <si>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</si>
  <si>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</si>
  <si>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</si>
  <si>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</si>
  <si>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</si>
  <si>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</si>
  <si>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</si>
  <si>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</si>
  <si>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</si>
  <si>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</si>
  <si>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</si>
  <si>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</si>
  <si>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</si>
  <si>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</si>
  <si>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</si>
  <si>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</si>
  <si>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</si>
  <si>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</si>
  <si>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</si>
  <si>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</si>
  <si>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</si>
  <si>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</si>
  <si>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</si>
  <si>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</si>
  <si>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</si>
  <si>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</si>
  <si>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</si>
  <si>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</si>
  <si>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</si>
  <si>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</si>
  <si>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</si>
  <si>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</si>
  <si>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</si>
  <si>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</si>
  <si>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</si>
  <si>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</si>
  <si>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</si>
  <si>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</si>
  <si>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</si>
  <si>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</si>
  <si>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</si>
  <si>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</si>
  <si>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</si>
  <si>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</si>
  <si>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</si>
  <si>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</si>
  <si>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</si>
  <si>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</si>
  <si>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</si>
  <si>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</si>
  <si>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</si>
  <si>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</si>
  <si>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</si>
  <si>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</si>
  <si>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</si>
  <si>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</si>
  <si>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</si>
  <si>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</si>
  <si>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</si>
  <si>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</si>
  <si>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</si>
  <si>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</si>
  <si>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</si>
  <si>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</si>
  <si>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</si>
  <si>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</si>
  <si>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</si>
  <si>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</si>
  <si>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</si>
  <si>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</si>
  <si>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</si>
  <si>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</si>
  <si>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</si>
  <si>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</si>
  <si>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</si>
  <si>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</si>
  <si>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</si>
  <si>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</si>
  <si>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</si>
  <si>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</si>
  <si>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</si>
  <si>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</si>
  <si>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</si>
  <si>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</si>
  <si>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</si>
  <si>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</si>
  <si>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</si>
  <si>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</si>
  <si>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</si>
  <si>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</si>
  <si>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</si>
  <si>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</si>
  <si>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</si>
  <si>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</si>
  <si>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</si>
  <si>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</si>
  <si>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</si>
  <si>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</si>
  <si>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</si>
  <si>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</si>
  <si>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</si>
  <si>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</si>
  <si>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</si>
  <si>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</si>
  <si>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</si>
  <si>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</si>
  <si>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</si>
  <si>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</si>
  <si>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</si>
  <si>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</si>
  <si>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</si>
  <si>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</si>
  <si>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</si>
  <si>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</si>
  <si>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</si>
  <si>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</si>
  <si>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</si>
  <si>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</si>
  <si>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</si>
  <si>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</si>
  <si>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</si>
  <si>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</si>
  <si>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</si>
  <si>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</si>
  <si>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</si>
  <si>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</si>
  <si>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</si>
  <si>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</si>
  <si>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</si>
  <si>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</si>
  <si>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</si>
  <si>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</si>
  <si>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</si>
  <si>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</si>
  <si>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</si>
  <si>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</si>
  <si>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</si>
  <si>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</si>
  <si>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</si>
  <si>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</si>
  <si>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</si>
  <si>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</si>
  <si>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</si>
  <si>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</si>
  <si>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</si>
  <si>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</si>
  <si>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</si>
  <si>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</si>
  <si>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</si>
  <si>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</si>
  <si>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</si>
  <si>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</si>
  <si>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</si>
  <si>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</si>
  <si>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</si>
  <si>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</si>
  <si>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</si>
  <si>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</si>
  <si>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</si>
  <si>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</si>
  <si>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</si>
  <si>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</si>
  <si>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</si>
  <si>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</si>
  <si>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</si>
  <si>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</si>
  <si>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</si>
  <si>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</si>
  <si>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</si>
  <si>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</si>
  <si>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</si>
  <si>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</si>
  <si>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</si>
  <si>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</si>
  <si>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</si>
  <si>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</si>
  <si>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</si>
  <si>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</si>
  <si>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</si>
  <si>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</si>
  <si>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</si>
  <si>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</si>
  <si>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</si>
  <si>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</si>
  <si>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</si>
  <si>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</si>
  <si>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</si>
  <si>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</si>
  <si>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</si>
  <si>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</si>
  <si>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</si>
  <si>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</si>
  <si>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</si>
  <si>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</si>
  <si>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</si>
  <si>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</si>
  <si>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</si>
  <si>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</si>
  <si>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</si>
  <si>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</si>
  <si>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</si>
  <si>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</si>
  <si>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</si>
  <si>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</si>
  <si>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</si>
  <si>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</si>
  <si>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</si>
  <si>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</si>
  <si>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</si>
  <si>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</si>
  <si>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</si>
  <si>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</si>
  <si>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</si>
  <si>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</si>
  <si>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</si>
  <si>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</si>
  <si>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</si>
  <si>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</si>
  <si>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</si>
  <si>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</si>
  <si>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</si>
  <si>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</si>
  <si>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</si>
  <si>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</si>
  <si>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</si>
  <si>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</si>
  <si>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</si>
  <si>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</si>
  <si>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</si>
  <si>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</si>
  <si>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</si>
  <si>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</si>
  <si>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</si>
  <si>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</si>
  <si>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</si>
  <si>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</si>
  <si>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</si>
  <si>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</si>
  <si>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</si>
  <si>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</si>
  <si>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</si>
  <si>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</si>
  <si>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</si>
  <si>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</si>
  <si>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</si>
  <si>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</si>
  <si>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</si>
  <si>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</si>
  <si>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</si>
  <si>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</si>
  <si>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</si>
  <si>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</si>
  <si>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</si>
  <si>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</si>
  <si>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</si>
  <si>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</si>
  <si>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</si>
  <si>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</si>
  <si>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</si>
  <si>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</si>
  <si>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</si>
  <si>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</si>
  <si>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</si>
  <si>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</si>
  <si>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</si>
  <si>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</si>
  <si>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</si>
  <si>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</si>
  <si>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</si>
  <si>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</si>
  <si>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</si>
  <si>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</si>
  <si>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</si>
  <si>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</si>
  <si>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</si>
  <si>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</si>
  <si>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</si>
  <si>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</si>
  <si>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</si>
  <si>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</si>
  <si>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</si>
  <si>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</si>
  <si>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</si>
  <si>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</si>
  <si>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</si>
  <si>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</si>
  <si>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</si>
  <si>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</si>
  <si>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</si>
  <si>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</si>
  <si>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</si>
  <si>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</si>
  <si>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</si>
  <si>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</si>
  <si>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</si>
  <si>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</si>
  <si>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</si>
  <si>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</si>
  <si>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</si>
  <si>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</si>
  <si>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</si>
  <si>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</si>
  <si>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</si>
  <si>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</si>
  <si>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</si>
  <si>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</si>
  <si>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</si>
  <si>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</si>
  <si>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</si>
  <si>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</si>
  <si>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</si>
  <si>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</si>
  <si>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</si>
  <si>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</si>
  <si>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</si>
  <si>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</si>
  <si>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</si>
  <si>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</si>
  <si>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</si>
  <si>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</si>
  <si>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</si>
  <si>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</si>
  <si>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</si>
  <si>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</si>
  <si>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</si>
  <si>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</si>
  <si>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</si>
  <si>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</si>
  <si>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</si>
  <si>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</si>
  <si>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</si>
  <si>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</si>
  <si>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</si>
  <si>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</si>
  <si>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</si>
  <si>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</si>
  <si>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</si>
  <si>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</si>
  <si>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</si>
  <si>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</si>
  <si>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</si>
  <si>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</si>
  <si>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</si>
  <si>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</si>
  <si>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</si>
  <si>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</si>
  <si>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</si>
  <si>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</si>
  <si>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</si>
  <si>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</si>
  <si>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</si>
  <si>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</si>
  <si>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</si>
  <si>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</si>
  <si>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</si>
  <si>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</si>
  <si>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</si>
  <si>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</si>
  <si>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</si>
  <si>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</si>
  <si>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</si>
  <si>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</si>
  <si>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</si>
  <si>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</si>
  <si>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</si>
  <si>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</si>
  <si>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</si>
  <si>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</si>
  <si>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</si>
  <si>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</si>
  <si>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</si>
  <si>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</si>
  <si>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</si>
  <si>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</si>
  <si>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</si>
  <si>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</si>
  <si>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</si>
  <si>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</si>
  <si>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</si>
  <si>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</si>
  <si>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</si>
  <si>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</si>
  <si>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</si>
  <si>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</si>
  <si>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</si>
  <si>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</si>
  <si>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</si>
  <si>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</si>
  <si>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</si>
  <si>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</si>
  <si>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</si>
  <si>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</si>
  <si>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</si>
  <si>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</si>
  <si>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</si>
  <si>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</si>
  <si>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</si>
  <si>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</si>
  <si>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</si>
  <si>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</si>
  <si>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</si>
  <si>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</si>
  <si>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</si>
  <si>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</si>
  <si>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</si>
  <si>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</si>
  <si>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</si>
  <si>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</si>
  <si>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</si>
  <si>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</si>
  <si>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</si>
  <si>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</si>
  <si>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</si>
  <si>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</si>
  <si>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</si>
  <si>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</si>
  <si>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</si>
  <si>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</si>
  <si>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</si>
  <si>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</si>
  <si>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</si>
  <si>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</si>
  <si>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</si>
  <si>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</si>
  <si>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</si>
  <si>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</si>
  <si>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</si>
  <si>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</si>
  <si>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</si>
  <si>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</si>
  <si>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</si>
  <si>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</si>
  <si>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</si>
  <si>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</si>
  <si>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</si>
  <si>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</si>
  <si>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</si>
  <si>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</si>
  <si>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</si>
  <si>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</si>
  <si>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</si>
  <si>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</si>
  <si>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</si>
  <si>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</si>
  <si>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</si>
  <si>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</si>
  <si>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</si>
  <si>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</si>
  <si>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</si>
  <si>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</si>
  <si>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</si>
  <si>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</si>
  <si>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</si>
  <si>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</si>
  <si>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</si>
  <si>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</si>
  <si>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</si>
  <si>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</si>
  <si>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</si>
  <si>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</si>
  <si>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</si>
  <si>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</si>
  <si>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</si>
  <si>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</si>
  <si>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</si>
  <si>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</si>
  <si>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</si>
  <si>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</si>
  <si>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</si>
  <si>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</si>
  <si>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</si>
  <si>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</si>
  <si>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</si>
  <si>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</si>
  <si>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</si>
  <si>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</si>
  <si>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</si>
  <si>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</si>
  <si>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</si>
  <si>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</si>
  <si>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</si>
  <si>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</si>
  <si>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</si>
  <si>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</si>
  <si>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</si>
  <si>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</si>
  <si>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</si>
  <si>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</si>
  <si>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</si>
  <si>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</si>
  <si>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</si>
  <si>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</si>
  <si>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</si>
  <si>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</si>
  <si>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</si>
  <si>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</si>
  <si>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</si>
  <si>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</si>
  <si>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</si>
  <si>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</si>
  <si>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</si>
  <si>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</si>
  <si>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</si>
  <si>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</si>
  <si>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</si>
  <si>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</si>
  <si>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</si>
  <si>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</si>
  <si>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</si>
  <si>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</si>
  <si>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</si>
  <si>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</si>
  <si>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</si>
  <si>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</si>
  <si>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</si>
  <si>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</si>
  <si>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</si>
  <si>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</si>
  <si>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</si>
  <si>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</si>
  <si>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</si>
  <si>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</si>
  <si>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</si>
  <si>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</si>
  <si>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</si>
  <si>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</si>
  <si>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</si>
  <si>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</si>
  <si>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</si>
  <si>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</si>
  <si>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</si>
  <si>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</si>
  <si>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</si>
  <si>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</si>
  <si>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</si>
  <si>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</si>
  <si>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</si>
  <si>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</si>
  <si>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</si>
  <si>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</si>
  <si>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</si>
  <si>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</si>
  <si>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</si>
  <si>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</si>
  <si>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</si>
  <si>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</si>
  <si>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</si>
  <si>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</si>
  <si>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</si>
  <si>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</si>
  <si>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</si>
  <si>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</si>
  <si>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</si>
  <si>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</si>
  <si>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</si>
  <si>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</si>
  <si>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</si>
  <si>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</si>
  <si>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</si>
  <si>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</si>
  <si>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</si>
  <si>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</si>
  <si>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</si>
  <si>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</si>
  <si>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</si>
  <si>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</si>
  <si>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</si>
  <si>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</si>
  <si>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</si>
  <si>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</si>
  <si>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</si>
  <si>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</si>
  <si>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</si>
  <si>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</si>
  <si>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</si>
  <si>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</si>
  <si>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</si>
  <si>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</si>
  <si>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</si>
  <si>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</si>
  <si>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</si>
  <si>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</si>
  <si>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</si>
  <si>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</si>
  <si>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</si>
  <si>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</si>
  <si>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</si>
  <si>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</si>
  <si>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</si>
  <si>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</si>
  <si>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</si>
  <si>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</si>
  <si>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</si>
  <si>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</si>
  <si>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</si>
  <si>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</si>
  <si>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</si>
  <si>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</si>
  <si>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</si>
  <si>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</si>
  <si>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</si>
  <si>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</si>
  <si>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</si>
  <si>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</si>
  <si>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</si>
  <si>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</si>
  <si>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</si>
  <si>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</si>
  <si>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</si>
  <si>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</si>
  <si>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</si>
  <si>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</si>
  <si>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</si>
  <si>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</si>
  <si>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</si>
  <si>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</si>
  <si>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</si>
  <si>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</si>
  <si>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</si>
  <si>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</si>
  <si>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</si>
  <si>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</si>
  <si>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</si>
  <si>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</si>
  <si>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</si>
  <si>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</si>
  <si>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</si>
  <si>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</si>
  <si>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</si>
  <si>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</si>
  <si>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</si>
  <si>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</si>
  <si>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</si>
  <si>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</si>
  <si>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</si>
  <si>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</si>
  <si>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</si>
  <si>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</si>
  <si>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</si>
  <si>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</si>
  <si>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</si>
  <si>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</si>
  <si>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</si>
  <si>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</si>
  <si>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</si>
  <si>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</si>
  <si>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</si>
  <si>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</si>
  <si>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</si>
  <si>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</si>
  <si>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</si>
  <si>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</si>
  <si>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</si>
  <si>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</si>
  <si>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</si>
  <si>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</si>
  <si>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</si>
  <si>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</si>
  <si>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</si>
  <si>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</si>
  <si>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</si>
  <si>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</si>
  <si>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</si>
  <si>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</si>
  <si>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</si>
  <si>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</si>
  <si>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</si>
  <si>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</si>
  <si>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</si>
  <si>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</si>
  <si>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</si>
  <si>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</si>
  <si>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</si>
  <si>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</si>
  <si>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</si>
  <si>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</si>
  <si>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</si>
  <si>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</si>
  <si>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</si>
  <si>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</si>
  <si>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</si>
  <si>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</si>
  <si>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</si>
  <si>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</si>
  <si>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</si>
  <si>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</si>
  <si>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</si>
  <si>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</si>
  <si>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</si>
  <si>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</si>
  <si>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</si>
  <si>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</si>
  <si>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</si>
  <si>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</si>
  <si>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</si>
  <si>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</si>
  <si>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</si>
  <si>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</si>
  <si>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</si>
  <si>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</si>
  <si>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</si>
  <si>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</si>
  <si>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</si>
  <si>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</si>
  <si>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</si>
  <si>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</si>
  <si>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</si>
  <si>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</si>
  <si>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</si>
  <si>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</si>
  <si>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</si>
  <si>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</si>
  <si>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</si>
  <si>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</si>
  <si>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</si>
  <si>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</si>
  <si>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</si>
  <si>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</si>
  <si>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</si>
  <si>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</si>
  <si>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</si>
  <si>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</si>
  <si>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</si>
  <si>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</si>
  <si>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</si>
  <si>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</si>
  <si>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</si>
  <si>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</si>
  <si>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</si>
  <si>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</si>
  <si>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</si>
  <si>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</si>
  <si>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</si>
  <si>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</si>
  <si>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</si>
  <si>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</si>
  <si>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</si>
  <si>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</si>
  <si>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</si>
  <si>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</si>
  <si>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</si>
  <si>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</si>
  <si>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</si>
  <si>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</si>
  <si>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</si>
  <si>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</si>
  <si>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</si>
  <si>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</si>
  <si>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</si>
  <si>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</si>
  <si>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</si>
  <si>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</si>
  <si>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</si>
  <si>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</si>
  <si>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</si>
  <si>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</si>
  <si>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</si>
  <si>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</si>
  <si>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</si>
  <si>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</si>
  <si>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</si>
  <si>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</si>
  <si>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</si>
  <si>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</si>
  <si>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</si>
  <si>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</si>
  <si>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</si>
  <si>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</si>
  <si>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</si>
  <si>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</si>
  <si>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</si>
  <si>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</si>
  <si>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</si>
  <si>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</si>
  <si>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</si>
  <si>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</si>
  <si>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</si>
  <si>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</si>
  <si>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</si>
  <si>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</si>
  <si>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</si>
  <si>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</si>
  <si>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</si>
  <si>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</si>
  <si>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</si>
  <si>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</si>
  <si>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</si>
  <si>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</si>
  <si>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</si>
  <si>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</si>
  <si>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</si>
  <si>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</si>
  <si>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</si>
  <si>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</si>
  <si>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</si>
  <si>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</si>
  <si>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</si>
  <si>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</si>
  <si>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</si>
  <si>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</si>
  <si>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</si>
  <si>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</si>
  <si>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</si>
  <si>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</si>
  <si>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</si>
  <si>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</si>
  <si>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</si>
  <si>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</si>
  <si>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</si>
  <si>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</si>
  <si>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</si>
  <si>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</si>
  <si>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</si>
  <si>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</si>
  <si>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</si>
  <si>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</si>
  <si>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</si>
  <si>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</si>
  <si>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</si>
  <si>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</si>
  <si>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</si>
  <si>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</si>
  <si>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</si>
  <si>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</si>
  <si>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</si>
  <si>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</si>
  <si>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</si>
  <si>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</si>
  <si>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</si>
  <si>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</si>
  <si>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</si>
  <si>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</si>
  <si>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</si>
  <si>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</si>
  <si>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</si>
  <si>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</si>
  <si>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</si>
  <si>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</si>
  <si>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</si>
  <si>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</si>
  <si>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</si>
  <si>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</si>
  <si>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</si>
  <si>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</si>
  <si>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</si>
  <si>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</si>
  <si>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</si>
  <si>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</si>
  <si>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</si>
  <si>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</si>
  <si>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</si>
  <si>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</si>
  <si>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</si>
  <si>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</si>
  <si>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</si>
  <si>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</si>
  <si>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</si>
  <si>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</si>
  <si>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</si>
  <si>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</si>
  <si>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</si>
  <si>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</si>
  <si>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</si>
  <si>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</si>
  <si>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</si>
  <si>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</si>
  <si>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</si>
  <si>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</si>
  <si>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</si>
  <si>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</si>
  <si>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</si>
  <si>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</si>
  <si>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</si>
  <si>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</si>
  <si>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</si>
  <si>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</si>
  <si>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</si>
  <si>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</si>
  <si>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</si>
  <si>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</si>
  <si>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</si>
  <si>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</si>
  <si>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</si>
  <si>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</si>
  <si>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</si>
  <si>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</si>
  <si>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</si>
  <si>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</si>
  <si>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</si>
  <si>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</si>
  <si>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</si>
  <si>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</si>
  <si>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</si>
  <si>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</si>
  <si>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</si>
  <si>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</si>
  <si>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</si>
  <si>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</si>
  <si>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</si>
  <si>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</si>
  <si>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</si>
  <si>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</si>
  <si>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</si>
  <si>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</si>
  <si>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</si>
  <si>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</si>
  <si>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</si>
  <si>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</si>
  <si>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</si>
  <si>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</si>
  <si>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</si>
  <si>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</si>
  <si>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</si>
  <si>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</si>
  <si>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</si>
  <si>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</si>
  <si>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</si>
  <si>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</si>
  <si>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</si>
  <si>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</si>
  <si>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</si>
  <si>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</si>
  <si>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</si>
  <si>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</si>
  <si>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</si>
  <si>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</si>
  <si>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</si>
  <si>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</si>
  <si>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</si>
  <si>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</si>
  <si>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</si>
  <si>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</si>
  <si>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</si>
  <si>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</si>
  <si>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</si>
  <si>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</si>
  <si>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</si>
  <si>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</si>
  <si>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</si>
  <si>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</si>
  <si>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</si>
  <si>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</si>
  <si>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</si>
  <si>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</si>
  <si>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</si>
  <si>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</si>
  <si>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</si>
  <si>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</si>
  <si>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</si>
  <si>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</si>
  <si>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</si>
  <si>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</si>
  <si>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</si>
  <si>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</si>
  <si>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</si>
  <si>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</si>
  <si>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</si>
  <si>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</si>
  <si>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</si>
  <si>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</si>
  <si>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</si>
  <si>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</si>
  <si>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</si>
  <si>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</si>
  <si>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</si>
  <si>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</si>
  <si>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</si>
  <si>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</si>
  <si>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</si>
  <si>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</si>
  <si>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</si>
  <si>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</si>
  <si>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</si>
  <si>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</si>
  <si>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</si>
  <si>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</si>
  <si>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</si>
  <si>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</si>
  <si>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</si>
  <si>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</si>
  <si>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</si>
  <si>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</si>
  <si>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</si>
  <si>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</si>
  <si>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</si>
  <si>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</si>
  <si>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</si>
  <si>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</si>
  <si>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</si>
  <si>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</si>
  <si>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</si>
  <si>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</si>
  <si>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</si>
  <si>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</si>
  <si>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</si>
  <si>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</si>
  <si>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</si>
  <si>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</si>
  <si>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</si>
  <si>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</si>
  <si>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</si>
  <si>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</si>
  <si>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</si>
  <si>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</si>
  <si>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</si>
  <si>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</si>
  <si>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</si>
  <si>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</si>
  <si>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</si>
  <si>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</si>
  <si>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</si>
  <si>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</si>
  <si>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</si>
  <si>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</si>
  <si>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</si>
  <si>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</si>
  <si>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</si>
  <si>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</si>
  <si>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</si>
  <si>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</si>
  <si>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</si>
  <si>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</si>
  <si>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</si>
  <si>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</si>
  <si>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</si>
  <si>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</si>
  <si>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</si>
  <si>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</si>
  <si>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</si>
  <si>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</si>
  <si>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</si>
  <si>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</si>
  <si>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</si>
  <si>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</si>
  <si>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</si>
  <si>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</si>
  <si>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</si>
  <si>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</si>
  <si>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</si>
  <si>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</si>
  <si>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</si>
  <si>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</si>
  <si>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</si>
  <si>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</si>
  <si>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</si>
  <si>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</si>
  <si>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</si>
  <si>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</si>
  <si>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</si>
  <si>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</si>
  <si>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</si>
  <si>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</si>
  <si>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</si>
  <si>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</si>
  <si>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</si>
  <si>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</si>
  <si>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</si>
  <si>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</si>
  <si>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</si>
  <si>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</si>
  <si>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</si>
  <si>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</si>
  <si>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</si>
  <si>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</si>
  <si>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</si>
  <si>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</si>
  <si>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</si>
  <si>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</si>
  <si>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</si>
  <si>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</si>
  <si>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</si>
  <si>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</si>
  <si>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</si>
  <si>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</si>
  <si>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</si>
  <si>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</si>
  <si>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</si>
  <si>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</si>
  <si>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</si>
  <si>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</si>
  <si>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</si>
  <si>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</si>
  <si>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</si>
  <si>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</si>
  <si>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</si>
  <si>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</si>
  <si>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</si>
  <si>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</si>
  <si>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</si>
  <si>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</si>
  <si>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</si>
  <si>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</si>
  <si>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</si>
  <si>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</si>
  <si>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</si>
  <si>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</si>
  <si>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</si>
  <si>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</si>
  <si>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</si>
  <si>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</si>
  <si>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</si>
  <si>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</si>
  <si>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</si>
  <si>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</si>
  <si>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</si>
  <si>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</si>
  <si>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</si>
  <si>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</si>
  <si>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</si>
  <si>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</si>
  <si>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</si>
  <si>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</si>
  <si>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</si>
  <si>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</si>
  <si>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</si>
  <si>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</si>
  <si>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</si>
  <si>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</si>
  <si>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</si>
  <si>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</si>
  <si>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</si>
  <si>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</si>
  <si>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</si>
  <si>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</si>
  <si>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</si>
  <si>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</si>
  <si>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</si>
  <si>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</si>
  <si>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</si>
  <si>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</si>
  <si>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</si>
  <si>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</si>
  <si>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</si>
  <si>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</si>
  <si>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</si>
  <si>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</si>
  <si>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</si>
  <si>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</si>
  <si>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</si>
  <si>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</si>
  <si>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</si>
  <si>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</si>
  <si>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</si>
  <si>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</si>
  <si>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</si>
  <si>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</si>
  <si>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</si>
  <si>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</si>
  <si>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</si>
  <si>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</si>
  <si>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</si>
  <si>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</si>
  <si>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</si>
  <si>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</si>
  <si>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</si>
  <si>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</si>
  <si>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</si>
  <si>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</si>
  <si>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</si>
  <si>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</si>
  <si>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</si>
  <si>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</si>
  <si>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</si>
  <si>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</si>
  <si>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</si>
  <si>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</si>
  <si>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</si>
  <si>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</si>
  <si>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</si>
  <si>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</si>
  <si>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</si>
  <si>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</si>
  <si>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</si>
  <si>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</si>
  <si>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</si>
  <si>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</si>
  <si>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</si>
  <si>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</si>
  <si>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</si>
  <si>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</si>
  <si>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</si>
  <si>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</si>
  <si>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</si>
  <si>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</si>
  <si>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</si>
  <si>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</si>
  <si>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</si>
  <si>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</si>
  <si>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</si>
  <si>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</si>
  <si>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</si>
  <si>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</si>
  <si>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</si>
  <si>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</si>
  <si>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</si>
  <si>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</si>
  <si>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</si>
  <si>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</si>
  <si>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</si>
  <si>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</si>
  <si>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</si>
  <si>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</si>
  <si>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</si>
  <si>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</si>
  <si>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</si>
  <si>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</si>
  <si>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</si>
  <si>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</si>
  <si>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</si>
  <si>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</si>
  <si>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</si>
  <si>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</si>
  <si>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</si>
  <si>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</si>
  <si>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</si>
  <si>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</si>
  <si>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</si>
  <si>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</si>
  <si>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</si>
  <si>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</si>
  <si>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</si>
  <si>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</si>
  <si>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</si>
  <si>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</si>
  <si>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</si>
  <si>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</si>
  <si>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</si>
  <si>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</si>
  <si>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</si>
  <si>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</si>
  <si>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</si>
  <si>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</si>
  <si>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</si>
  <si>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</si>
  <si>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</si>
  <si>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</si>
  <si>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</si>
  <si>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</si>
  <si>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</si>
  <si>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</si>
  <si>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</si>
  <si>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</si>
  <si>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</si>
  <si>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</si>
  <si>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</si>
  <si>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</si>
  <si>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</si>
  <si>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</si>
  <si>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</si>
  <si>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</si>
  <si>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</si>
  <si>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</si>
  <si>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</si>
  <si>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</si>
  <si>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</si>
  <si>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</si>
  <si>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</si>
  <si>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</si>
  <si>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</si>
  <si>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</si>
  <si>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</si>
  <si>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</si>
  <si>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</si>
  <si>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</si>
  <si>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</si>
  <si>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</si>
  <si>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</si>
  <si>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</si>
  <si>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</si>
  <si>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</si>
  <si>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</si>
  <si>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</si>
  <si>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</si>
  <si>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</si>
  <si>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</si>
  <si>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</si>
  <si>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</si>
  <si>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</si>
  <si>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</si>
  <si>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</si>
  <si>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</si>
  <si>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</si>
  <si>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</si>
  <si>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</si>
  <si>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</si>
  <si>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</si>
  <si>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</si>
  <si>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</si>
  <si>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</si>
  <si>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</si>
  <si>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</si>
  <si>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</si>
  <si>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</si>
  <si>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</si>
  <si>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</si>
  <si>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</si>
  <si>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</si>
  <si>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</si>
  <si>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</si>
  <si>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</si>
  <si>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</si>
  <si>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</si>
  <si>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</si>
  <si>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</si>
  <si>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</si>
  <si>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</si>
  <si>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</si>
  <si>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</si>
  <si>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</si>
  <si>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</si>
  <si>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</si>
  <si>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</si>
  <si>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</si>
  <si>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</si>
  <si>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</si>
  <si>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</si>
  <si>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</si>
  <si>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</si>
  <si>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</si>
  <si>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</si>
  <si>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</si>
  <si>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</si>
  <si>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</si>
  <si>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</si>
  <si>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</si>
  <si>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</si>
  <si>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</si>
  <si>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</si>
  <si>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</si>
  <si>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</si>
  <si>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</si>
  <si>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</si>
  <si>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</si>
  <si>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</si>
  <si>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</si>
  <si>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</si>
  <si>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</si>
  <si>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</si>
  <si>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</si>
  <si>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</si>
  <si>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</si>
  <si>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</si>
  <si>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</si>
  <si>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</si>
  <si>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</si>
  <si>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</si>
  <si>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</si>
  <si>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</si>
  <si>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</si>
  <si>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</si>
  <si>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</si>
  <si>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</si>
  <si>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</si>
  <si>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</si>
  <si>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</si>
  <si>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</si>
  <si>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</si>
  <si>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</si>
  <si>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</si>
  <si>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</si>
  <si>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</si>
  <si>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</si>
  <si>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</si>
  <si>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</si>
  <si>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</si>
  <si>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</si>
  <si>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</si>
  <si>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</si>
  <si>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</si>
  <si>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</si>
  <si>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</si>
  <si>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</si>
  <si>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</si>
  <si>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</si>
  <si>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</si>
  <si>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</si>
  <si>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</si>
  <si>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</si>
  <si>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</si>
  <si>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</si>
  <si>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</si>
  <si>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</si>
  <si>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</si>
  <si>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</si>
  <si>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</si>
  <si>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</si>
  <si>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</si>
  <si>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</si>
  <si>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</si>
  <si>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</si>
  <si>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</si>
  <si>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</si>
  <si>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</si>
  <si>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</si>
  <si>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</si>
  <si>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</si>
  <si>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</si>
  <si>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</si>
  <si>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</si>
  <si>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</si>
  <si>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</si>
  <si>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</si>
  <si>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</si>
  <si>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</si>
  <si>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</si>
  <si>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</si>
  <si>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</si>
  <si>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</si>
  <si>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</si>
  <si>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</si>
  <si>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</si>
  <si>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</si>
  <si>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</si>
  <si>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</si>
  <si>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</si>
  <si>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</si>
  <si>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</si>
  <si>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</si>
  <si>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</si>
  <si>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</si>
  <si>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</si>
  <si>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</si>
  <si>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</si>
  <si>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</si>
  <si>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</si>
  <si>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</si>
  <si>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</si>
  <si>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</si>
  <si>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</si>
  <si>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</si>
  <si>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</si>
  <si>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</si>
  <si>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</si>
  <si>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</si>
  <si>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</si>
  <si>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</si>
  <si>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</si>
  <si>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</si>
  <si>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</si>
  <si>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</si>
  <si>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</si>
  <si>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</si>
  <si>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</si>
  <si>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</si>
  <si>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</si>
  <si>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</si>
  <si>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</si>
  <si>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</si>
  <si>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</si>
  <si>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</si>
  <si>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</si>
  <si>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</si>
  <si>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</si>
  <si>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</si>
  <si>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</si>
  <si>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</si>
  <si>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</si>
  <si>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</si>
  <si>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</si>
  <si>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</si>
  <si>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</si>
  <si>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</si>
  <si>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</si>
  <si>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</si>
  <si>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</si>
  <si>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</si>
  <si>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</si>
  <si>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</si>
  <si>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</si>
  <si>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</si>
  <si>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</si>
  <si>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</si>
  <si>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</si>
  <si>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</si>
  <si>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</si>
  <si>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</si>
  <si>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</si>
  <si>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</si>
  <si>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</si>
  <si>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</si>
  <si>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</si>
  <si>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</si>
  <si>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</si>
  <si>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</si>
  <si>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</si>
  <si>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</si>
  <si>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</si>
  <si>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</si>
  <si>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</si>
  <si>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</si>
  <si>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</si>
  <si>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</si>
  <si>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</si>
  <si>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</si>
  <si>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</si>
  <si>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</si>
  <si>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</si>
  <si>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</si>
  <si>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</si>
  <si>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</si>
  <si>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</si>
  <si>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</si>
  <si>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</si>
  <si>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</si>
  <si>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</si>
  <si>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</si>
  <si>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</si>
  <si>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</si>
  <si>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</si>
  <si>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</si>
  <si>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</si>
  <si>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</si>
  <si>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</si>
  <si>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</si>
  <si>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</si>
  <si>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</si>
  <si>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</si>
  <si>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</si>
  <si>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</si>
  <si>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</si>
  <si>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</si>
  <si>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</si>
  <si>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</si>
  <si>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</si>
  <si>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</si>
  <si>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</si>
  <si>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</si>
  <si>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</si>
  <si>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</si>
  <si>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</si>
  <si>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</si>
  <si>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</si>
  <si>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</si>
  <si>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</si>
  <si>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</si>
  <si>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</si>
  <si>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</si>
  <si>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</si>
  <si>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</si>
  <si>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</si>
  <si>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</si>
  <si>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</si>
  <si>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</si>
  <si>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</si>
  <si>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</si>
  <si>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</si>
  <si>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</si>
  <si>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</si>
  <si>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</si>
  <si>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</si>
  <si>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</si>
  <si>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</si>
  <si>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</si>
  <si>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</si>
  <si>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</si>
  <si>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</si>
  <si>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</si>
  <si>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</si>
  <si>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</si>
  <si>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</si>
  <si>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</si>
  <si>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</si>
  <si>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</si>
  <si>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</si>
  <si>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</si>
  <si>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</si>
  <si>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</si>
  <si>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</si>
  <si>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</si>
  <si>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</si>
  <si>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</si>
  <si>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</si>
  <si>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</si>
  <si>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</si>
  <si>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</si>
  <si>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</si>
  <si>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</si>
  <si>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</si>
  <si>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</si>
  <si>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</si>
  <si>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</si>
  <si>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</si>
  <si>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</si>
  <si>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</si>
  <si>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</si>
  <si>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</si>
  <si>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</si>
  <si>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</si>
  <si>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</si>
  <si>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</si>
  <si>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</si>
  <si>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</si>
  <si>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</si>
  <si>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</si>
  <si>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</si>
  <si>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</si>
  <si>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</si>
  <si>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</si>
  <si>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</si>
  <si>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</si>
  <si>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</si>
  <si>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</si>
  <si>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</si>
  <si>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</si>
  <si>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</si>
  <si>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</si>
  <si>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</si>
  <si>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</si>
  <si>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</si>
  <si>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</si>
  <si>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</si>
  <si>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</si>
  <si>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</si>
  <si>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</si>
  <si>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</si>
  <si>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</si>
  <si>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</si>
  <si>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</si>
  <si>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</si>
  <si>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</si>
  <si>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</si>
  <si>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</si>
  <si>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</si>
  <si>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</si>
  <si>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</si>
  <si>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</si>
  <si>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</si>
  <si>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</si>
  <si>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</si>
  <si>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</si>
  <si>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</si>
  <si>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</si>
  <si>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</si>
  <si>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</si>
  <si>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</si>
  <si>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</si>
  <si>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</si>
  <si>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</si>
  <si>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</si>
  <si>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</si>
  <si>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</si>
  <si>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</si>
  <si>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</si>
  <si>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</si>
  <si>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</si>
  <si>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</si>
  <si>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</si>
  <si>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</si>
  <si>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</si>
  <si>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</si>
  <si>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</si>
  <si>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</si>
  <si>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</si>
  <si>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</si>
  <si>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</si>
  <si>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</si>
  <si>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</si>
  <si>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</si>
  <si>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</si>
  <si>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</si>
  <si>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</si>
  <si>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</si>
  <si>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</si>
  <si>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</si>
  <si>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</si>
  <si>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</si>
  <si>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</si>
  <si>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</si>
  <si>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</si>
  <si>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</si>
  <si>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</si>
  <si>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</si>
  <si>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</si>
  <si>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</si>
  <si>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</si>
  <si>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</si>
  <si>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</si>
  <si>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</si>
  <si>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</si>
  <si>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</si>
  <si>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</si>
  <si>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</si>
  <si>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</si>
  <si>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</si>
  <si>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</si>
  <si>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</si>
  <si>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</si>
  <si>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</si>
  <si>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</si>
  <si>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</si>
  <si>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</si>
  <si>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</si>
  <si>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</si>
  <si>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</si>
  <si>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</si>
  <si>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</si>
  <si>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</si>
  <si>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</si>
  <si>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</si>
  <si>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</si>
  <si>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</si>
  <si>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</si>
  <si>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</si>
  <si>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</si>
  <si>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</si>
  <si>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</si>
  <si>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</si>
  <si>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</si>
  <si>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</si>
  <si>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</si>
  <si>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</si>
  <si>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</si>
  <si>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</si>
  <si>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</si>
  <si>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</si>
  <si>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</si>
  <si>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</si>
  <si>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</si>
  <si>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</si>
  <si>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</si>
  <si>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</si>
  <si>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</si>
  <si>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</si>
  <si>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</si>
  <si>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</si>
  <si>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</si>
  <si>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</si>
  <si>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</si>
  <si>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</si>
  <si>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</si>
  <si>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</si>
  <si>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</si>
  <si>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</si>
  <si>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</si>
  <si>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</si>
  <si>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</si>
  <si>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</si>
  <si>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</si>
  <si>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</si>
  <si>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</si>
  <si>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</si>
  <si>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</si>
  <si>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</si>
  <si>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</si>
  <si>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</si>
  <si>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</si>
  <si>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</si>
  <si>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</si>
  <si>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</si>
  <si>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</si>
  <si>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</si>
  <si>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</si>
  <si>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</si>
  <si>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</si>
  <si>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</si>
  <si>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</si>
  <si>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</si>
  <si>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</si>
  <si>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</si>
  <si>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</si>
  <si>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</si>
  <si>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</si>
  <si>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</si>
  <si>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</si>
  <si>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</si>
  <si>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</si>
  <si>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</si>
  <si>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</si>
  <si>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</si>
  <si>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</si>
  <si>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</si>
  <si>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</si>
  <si>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</si>
  <si>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</si>
  <si>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</si>
  <si>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</si>
  <si>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</si>
  <si>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</si>
  <si>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</si>
  <si>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</si>
  <si>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</si>
  <si>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</si>
  <si>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</si>
  <si>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</si>
  <si>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</si>
  <si>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</si>
  <si>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</si>
  <si>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</si>
  <si>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</si>
  <si>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</si>
  <si>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</si>
  <si>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</si>
  <si>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</si>
  <si>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</si>
  <si>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</si>
  <si>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</si>
  <si>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</si>
  <si>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</si>
  <si>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</si>
  <si>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</si>
  <si>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</si>
  <si>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</si>
  <si>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</si>
  <si>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</si>
  <si>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</si>
  <si>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</si>
  <si>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</si>
  <si>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</si>
  <si>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</si>
  <si>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</si>
  <si>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</si>
  <si>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</si>
  <si>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</si>
  <si>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</si>
  <si>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</si>
  <si>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</si>
  <si>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</si>
  <si>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</si>
  <si>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</si>
  <si>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</si>
  <si>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</si>
  <si>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</si>
  <si>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</si>
  <si>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</si>
  <si>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</si>
  <si>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</si>
  <si>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</si>
  <si>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</si>
  <si>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</si>
  <si>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</si>
  <si>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</si>
  <si>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</si>
  <si>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</si>
  <si>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</si>
  <si>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</si>
  <si>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</si>
  <si>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</si>
  <si>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</si>
  <si>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</si>
  <si>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</si>
  <si>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</si>
  <si>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</si>
  <si>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</si>
  <si>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</si>
  <si>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</si>
  <si>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</si>
  <si>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</si>
  <si>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</si>
  <si>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</si>
  <si>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</si>
  <si>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</si>
  <si>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</si>
  <si>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</si>
  <si>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</si>
  <si>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</si>
  <si>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</si>
  <si>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</si>
  <si>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</si>
  <si>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</si>
  <si>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</si>
  <si>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</si>
  <si>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</si>
  <si>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</si>
  <si>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</si>
  <si>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</si>
  <si>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</si>
  <si>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</si>
  <si>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</si>
  <si>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</si>
  <si>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</si>
  <si>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</si>
  <si>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</si>
  <si>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</si>
  <si>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</si>
  <si>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</si>
  <si>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</si>
  <si>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</si>
  <si>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</si>
  <si>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</si>
  <si>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</si>
  <si>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</si>
  <si>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</si>
  <si>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</si>
  <si>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</si>
  <si>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</si>
  <si>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</si>
  <si>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</si>
  <si>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</si>
  <si>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</si>
  <si>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</si>
  <si>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</si>
  <si>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</si>
  <si>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</si>
  <si>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</si>
  <si>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</si>
  <si>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</si>
  <si>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</si>
  <si>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</si>
  <si>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</si>
  <si>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</si>
  <si>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</si>
  <si>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</si>
  <si>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</si>
  <si>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</si>
  <si>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</si>
  <si>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</si>
  <si>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</si>
  <si>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</si>
  <si>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</si>
  <si>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</si>
  <si>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</si>
  <si>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</si>
  <si>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</si>
  <si>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</si>
  <si>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</si>
  <si>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</si>
  <si>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</si>
  <si>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</si>
  <si>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</si>
  <si>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</si>
  <si>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</si>
  <si>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</si>
  <si>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</si>
  <si>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</si>
  <si>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</si>
  <si>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</si>
  <si>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</si>
  <si>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</si>
  <si>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</si>
  <si>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</si>
  <si>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</si>
  <si>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</si>
  <si>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</si>
  <si>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</si>
  <si>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</si>
  <si>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</si>
  <si>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</si>
  <si>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</si>
  <si>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</si>
  <si>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</si>
  <si>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</si>
  <si>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</si>
  <si>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</si>
  <si>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</si>
  <si>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</si>
  <si>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</si>
  <si>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</si>
  <si>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</si>
  <si>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</si>
  <si>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</si>
  <si>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</si>
  <si>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</si>
  <si>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</si>
  <si>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</si>
  <si>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</si>
  <si>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</si>
  <si>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</si>
  <si>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</si>
  <si>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</si>
  <si>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</si>
  <si>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</si>
  <si>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</si>
  <si>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</si>
  <si>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</si>
  <si>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</si>
  <si>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</si>
  <si>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</si>
  <si>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</si>
  <si>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</si>
  <si>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</si>
  <si>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</si>
  <si>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</si>
  <si>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</si>
  <si>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</si>
  <si>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</si>
  <si>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</si>
  <si>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</si>
  <si>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</si>
  <si>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</si>
  <si>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</si>
  <si>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</si>
  <si>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</si>
  <si>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</si>
  <si>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</si>
  <si>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</si>
  <si>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</si>
  <si>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</si>
  <si>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</si>
  <si>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</si>
  <si>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</si>
  <si>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</si>
  <si>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</si>
  <si>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</si>
  <si>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</si>
  <si>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</si>
  <si>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</si>
  <si>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</si>
  <si>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</si>
  <si>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</si>
  <si>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</si>
  <si>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</si>
  <si>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</si>
  <si>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</si>
  <si>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</si>
  <si>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</si>
  <si>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</si>
  <si>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</si>
  <si>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</si>
  <si>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</si>
  <si>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</si>
  <si>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</si>
  <si>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</si>
  <si>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</si>
  <si>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</si>
  <si>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</si>
  <si>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</si>
  <si>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</si>
  <si>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</si>
  <si>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</si>
  <si>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</si>
  <si>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</si>
  <si>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</si>
  <si>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</si>
  <si>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</si>
  <si>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</si>
  <si>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</si>
  <si>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</si>
  <si>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</si>
  <si>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</si>
  <si>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</si>
  <si>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</si>
  <si>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</si>
  <si>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</si>
  <si>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</si>
  <si>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</si>
  <si>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</si>
  <si>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</si>
  <si>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</si>
  <si>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</si>
  <si>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</si>
  <si>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</si>
  <si>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</si>
  <si>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</si>
  <si>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</si>
  <si>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</si>
  <si>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</si>
  <si>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</si>
  <si>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</si>
  <si>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</si>
  <si>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</si>
  <si>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</si>
  <si>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</si>
  <si>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</si>
  <si>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</si>
  <si>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</si>
  <si>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</si>
  <si>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</si>
  <si>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</si>
  <si>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</si>
  <si>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</si>
  <si>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</si>
  <si>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</si>
  <si>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</si>
  <si>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</si>
  <si>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</si>
  <si>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</si>
  <si>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</si>
  <si>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</si>
  <si>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</si>
  <si>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</si>
  <si>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</si>
  <si>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</si>
  <si>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</si>
  <si>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</si>
  <si>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</si>
  <si>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</si>
  <si>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</si>
  <si>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</si>
  <si>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</si>
  <si>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</si>
  <si>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</si>
  <si>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</si>
  <si>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</si>
  <si>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</si>
  <si>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</si>
  <si>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</si>
  <si>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</si>
  <si>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</si>
  <si>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</si>
  <si>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</si>
  <si>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</si>
  <si>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</si>
  <si>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</si>
  <si>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</si>
  <si>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</si>
  <si>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</si>
  <si>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</si>
  <si>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</si>
  <si>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</si>
  <si>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</si>
  <si>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</si>
  <si>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</si>
  <si>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</si>
  <si>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</si>
  <si>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</si>
  <si>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</si>
  <si>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</si>
  <si>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</si>
  <si>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</si>
  <si>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</si>
  <si>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</si>
  <si>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</si>
  <si>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</si>
  <si>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</si>
  <si>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</si>
  <si>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</si>
  <si>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</si>
  <si>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</si>
  <si>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</si>
  <si>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</si>
  <si>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</si>
  <si>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</si>
  <si>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</si>
  <si>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</si>
  <si>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</si>
  <si>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</si>
  <si>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</si>
  <si>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</si>
  <si>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</si>
  <si>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</si>
  <si>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</si>
  <si>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</si>
  <si>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</si>
  <si>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</si>
  <si>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</si>
  <si>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</si>
  <si>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</si>
  <si>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</si>
  <si>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</si>
  <si>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</si>
  <si>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</si>
  <si>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</si>
  <si>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</si>
  <si>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</si>
  <si>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</si>
  <si>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</si>
  <si>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</si>
  <si>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</si>
  <si>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</si>
  <si>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</si>
  <si>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</si>
  <si>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</si>
  <si>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</si>
  <si>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</si>
  <si>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</si>
  <si>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</si>
  <si>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</si>
  <si>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</si>
  <si>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</si>
  <si>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</si>
  <si>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</si>
  <si>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</si>
  <si>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</si>
  <si>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</si>
  <si>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</si>
  <si>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</si>
  <si>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</si>
  <si>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</si>
  <si>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</si>
  <si>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</si>
  <si>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</si>
  <si>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</si>
  <si>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</si>
  <si>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</si>
  <si>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</si>
  <si>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</si>
  <si>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</si>
  <si>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</si>
  <si>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</si>
  <si>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</si>
  <si>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</si>
  <si>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</si>
  <si>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</si>
  <si>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</si>
  <si>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</si>
  <si>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</si>
  <si>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</si>
  <si>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</si>
  <si>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</si>
  <si>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</si>
  <si>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</si>
  <si>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</si>
  <si>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</si>
  <si>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</si>
  <si>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</si>
  <si>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</si>
  <si>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</si>
  <si>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</si>
  <si>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</si>
  <si>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</si>
  <si>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</si>
  <si>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</si>
  <si>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</si>
  <si>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</si>
  <si>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</si>
  <si>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</si>
  <si>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</si>
  <si>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</si>
  <si>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</si>
  <si>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</si>
  <si>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</si>
  <si>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</si>
  <si>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</si>
  <si>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</si>
  <si>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</si>
  <si>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</si>
  <si>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</si>
  <si>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</si>
  <si>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</si>
  <si>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</si>
  <si>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</si>
  <si>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</si>
  <si>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</si>
  <si>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</si>
  <si>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</si>
  <si>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</si>
  <si>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</si>
  <si>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</si>
  <si>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</si>
  <si>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</si>
  <si>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</si>
  <si>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</si>
  <si>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</si>
  <si>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</si>
  <si>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</si>
  <si>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</si>
  <si>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</si>
  <si>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</si>
  <si>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</si>
  <si>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</si>
  <si>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</si>
  <si>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</si>
  <si>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</si>
  <si>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</si>
  <si>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</si>
  <si>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</si>
  <si>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</si>
  <si>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</si>
  <si>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</si>
  <si>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</si>
  <si>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</si>
  <si>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</si>
  <si>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</si>
  <si>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</si>
  <si>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</si>
  <si>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</si>
  <si>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</si>
  <si>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</si>
  <si>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</si>
  <si>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</si>
  <si>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</si>
  <si>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</si>
  <si>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</si>
  <si>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</si>
  <si>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</si>
  <si>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</si>
  <si>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</si>
  <si>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</si>
  <si>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</si>
  <si>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</si>
  <si>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</si>
  <si>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</si>
  <si>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</si>
  <si>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</si>
  <si>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</si>
  <si>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</si>
  <si>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</si>
  <si>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</si>
  <si>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</si>
  <si>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</si>
  <si>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</si>
  <si>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</si>
  <si>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</si>
  <si>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</si>
  <si>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</si>
  <si>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</si>
  <si>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</si>
  <si>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</si>
  <si>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</si>
  <si>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</si>
  <si>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</si>
  <si>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</si>
  <si>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</si>
  <si>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</si>
  <si>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</si>
  <si>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</si>
  <si>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</si>
  <si>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</si>
  <si>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</si>
  <si>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</si>
  <si>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</si>
  <si>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</si>
  <si>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</si>
  <si>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</si>
  <si>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</si>
  <si>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</si>
  <si>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</si>
  <si>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</si>
  <si>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</si>
  <si>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</si>
  <si>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</si>
  <si>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</si>
  <si>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</si>
  <si>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</si>
  <si>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</si>
  <si>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</si>
  <si>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</si>
  <si>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</si>
  <si>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</si>
  <si>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</si>
  <si>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</si>
  <si>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</si>
  <si>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</si>
  <si>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</si>
  <si>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</si>
  <si>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</si>
  <si>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</si>
  <si>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</si>
  <si>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</si>
  <si>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</si>
  <si>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</si>
  <si>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</si>
  <si>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</si>
  <si>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</si>
  <si>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</si>
  <si>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</si>
  <si>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</si>
  <si>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</si>
  <si>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</si>
  <si>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</si>
  <si>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</si>
  <si>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</si>
  <si>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</si>
  <si>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</si>
  <si>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</si>
  <si>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</si>
  <si>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</si>
  <si>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</si>
  <si>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</si>
  <si>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</si>
  <si>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</si>
  <si>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</si>
  <si>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</si>
  <si>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</si>
  <si>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</si>
  <si>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</si>
  <si>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</si>
  <si>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</si>
  <si>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</si>
  <si>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</si>
  <si>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</si>
  <si>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</si>
  <si>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</si>
  <si>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</si>
  <si>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</si>
  <si>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</si>
  <si>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</si>
  <si>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</si>
  <si>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</si>
  <si>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</si>
  <si>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</si>
  <si>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</si>
  <si>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</si>
  <si>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</si>
  <si>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</si>
  <si>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</si>
  <si>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</si>
  <si>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</si>
  <si>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</si>
  <si>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</si>
  <si>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</si>
  <si>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</si>
  <si>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</si>
  <si>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</si>
  <si>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</si>
  <si>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</si>
  <si>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</si>
  <si>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</si>
  <si>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</si>
  <si>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</si>
  <si>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</si>
  <si>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</si>
  <si>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</si>
  <si>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</si>
  <si>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</si>
  <si>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</si>
  <si>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</si>
  <si>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</si>
  <si>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</si>
  <si>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</si>
  <si>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</si>
  <si>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</si>
  <si>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</si>
  <si>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</si>
  <si>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</si>
  <si>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</si>
  <si>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</si>
  <si>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</si>
  <si>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</si>
  <si>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</si>
  <si>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</si>
  <si>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</si>
  <si>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</si>
  <si>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</si>
  <si>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</si>
  <si>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</si>
  <si>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</si>
  <si>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</si>
  <si>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</si>
  <si>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</si>
  <si>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</si>
  <si>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</si>
  <si>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</si>
  <si>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</si>
  <si>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</si>
  <si>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</si>
  <si>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</si>
  <si>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</si>
  <si>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</si>
  <si>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</si>
  <si>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</si>
  <si>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</si>
  <si>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</si>
  <si>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</si>
  <si>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</si>
  <si>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</si>
  <si>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</si>
  <si>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</si>
  <si>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</si>
  <si>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</si>
  <si>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</si>
  <si>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</si>
  <si>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</si>
  <si>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</si>
  <si>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</si>
  <si>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</si>
  <si>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</si>
  <si>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</si>
  <si>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</si>
  <si>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</si>
  <si>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</si>
  <si>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</si>
  <si>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</si>
  <si>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</si>
  <si>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</si>
  <si>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</si>
  <si>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</si>
  <si>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</si>
  <si>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</si>
  <si>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</si>
  <si>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</si>
  <si>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</si>
  <si>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</si>
  <si>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</si>
  <si>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</si>
  <si>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</si>
  <si>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</si>
  <si>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</si>
  <si>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</si>
  <si>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</si>
  <si>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</si>
  <si>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</si>
  <si>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</si>
  <si>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</si>
  <si>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</si>
  <si>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</si>
  <si>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</si>
  <si>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</si>
  <si>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</si>
  <si>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</si>
  <si>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</si>
  <si>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</si>
  <si>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</si>
  <si>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</si>
  <si>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</si>
  <si>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</si>
  <si>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</si>
  <si>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</si>
  <si>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</si>
  <si>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</si>
  <si>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</si>
  <si>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</si>
  <si>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</si>
  <si>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</si>
  <si>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</si>
  <si>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</si>
  <si>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</si>
  <si>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</si>
  <si>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</si>
  <si>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</si>
  <si>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</si>
  <si>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</si>
  <si>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</si>
  <si>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</si>
  <si>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</si>
  <si>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</si>
  <si>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</si>
  <si>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</si>
  <si>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</si>
  <si>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</si>
  <si>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</si>
  <si>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</si>
  <si>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</si>
  <si>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</si>
  <si>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</si>
  <si>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</si>
  <si>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</si>
  <si>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</si>
  <si>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</si>
  <si>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</si>
  <si>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</si>
  <si>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</si>
  <si>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</si>
  <si>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</si>
  <si>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</si>
  <si>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</si>
  <si>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</si>
  <si>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</si>
  <si>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</si>
  <si>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</si>
  <si>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</si>
  <si>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</si>
  <si>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</si>
  <si>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</si>
  <si>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</si>
  <si>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</si>
  <si>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</si>
  <si>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</si>
  <si>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</si>
  <si>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</si>
  <si>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</si>
  <si>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</si>
  <si>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</si>
  <si>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</si>
  <si>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</si>
  <si>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</si>
  <si>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</si>
  <si>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</si>
  <si>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</si>
  <si>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</si>
  <si>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</si>
  <si>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</si>
  <si>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</si>
  <si>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</si>
  <si>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</si>
  <si>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</si>
  <si>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</si>
  <si>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</si>
  <si>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</si>
  <si>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</si>
  <si>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</si>
  <si>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</si>
  <si>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</si>
  <si>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</si>
  <si>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</si>
  <si>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</si>
  <si>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</si>
  <si>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</si>
  <si>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</si>
  <si>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</si>
  <si>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</si>
  <si>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</si>
  <si>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</si>
  <si>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</si>
  <si>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</si>
  <si>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</si>
  <si>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</si>
  <si>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</si>
  <si>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</si>
  <si>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</si>
  <si>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</si>
  <si>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</si>
  <si>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</si>
  <si>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</si>
  <si>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</si>
  <si>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</si>
  <si>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</si>
  <si>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</si>
  <si>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</si>
  <si>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</si>
  <si>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</si>
  <si>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</si>
  <si>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</si>
  <si>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</si>
  <si>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</si>
  <si>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</si>
  <si>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</si>
  <si>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</si>
  <si>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</si>
  <si>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</si>
  <si>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</si>
  <si>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</si>
  <si>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</si>
  <si>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</si>
  <si>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</si>
  <si>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</si>
  <si>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</si>
  <si>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</si>
  <si>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</si>
  <si>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</si>
  <si>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</si>
  <si>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</si>
  <si>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</si>
  <si>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</si>
  <si>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</si>
  <si>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</si>
  <si>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</si>
  <si>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</si>
  <si>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</si>
  <si>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</si>
  <si>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</si>
  <si>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</si>
  <si>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</si>
  <si>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</si>
  <si>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</si>
  <si>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</si>
  <si>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</si>
  <si>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</si>
  <si>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</si>
  <si>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</si>
  <si>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</si>
  <si>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</si>
  <si>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</si>
  <si>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</si>
  <si>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</si>
  <si>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</si>
  <si>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</si>
  <si>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</si>
  <si>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</si>
  <si>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</si>
  <si>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</si>
  <si>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</si>
  <si>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</si>
  <si>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</si>
  <si>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</si>
  <si>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</si>
  <si>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</si>
  <si>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</si>
  <si>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</si>
  <si>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</si>
  <si>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</si>
  <si>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</si>
  <si>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</si>
  <si>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</si>
  <si>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</si>
  <si>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</si>
  <si>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</si>
  <si>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</si>
  <si>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</si>
  <si>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</si>
  <si>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</si>
  <si>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</si>
  <si>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</si>
  <si>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</si>
  <si>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</si>
  <si>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</si>
  <si>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</si>
  <si>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</si>
  <si>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</si>
  <si>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</si>
  <si>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</si>
  <si>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</si>
  <si>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</si>
  <si>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</si>
  <si>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</si>
  <si>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</si>
  <si>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</si>
  <si>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</si>
  <si>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</si>
  <si>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</si>
  <si>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</si>
  <si>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</si>
  <si>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</si>
  <si>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</si>
  <si>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</si>
  <si>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</si>
  <si>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</si>
  <si>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</si>
  <si>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</si>
  <si>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</si>
  <si>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</si>
  <si>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</si>
  <si>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</si>
  <si>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</si>
  <si>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</si>
  <si>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</si>
  <si>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</si>
  <si>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</si>
  <si>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</si>
  <si>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</si>
  <si>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</si>
  <si>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</si>
  <si>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</si>
  <si>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</si>
  <si>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</si>
  <si>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</si>
  <si>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</si>
  <si>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</si>
  <si>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</si>
  <si>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</si>
  <si>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</si>
  <si>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</si>
  <si>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</si>
  <si>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</si>
  <si>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</si>
  <si>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</si>
  <si>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</si>
  <si>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</si>
  <si>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</si>
  <si>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</si>
  <si>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</si>
  <si>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</si>
  <si>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</si>
  <si>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</si>
  <si>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</si>
  <si>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</si>
  <si>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</si>
  <si>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</si>
  <si>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</si>
  <si>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</si>
  <si>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</si>
  <si>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</si>
  <si>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</si>
  <si>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</si>
  <si>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</si>
  <si>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</si>
  <si>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</si>
  <si>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</si>
  <si>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</si>
  <si>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</si>
  <si>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</si>
  <si>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</si>
  <si>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</si>
  <si>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</si>
  <si>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</si>
  <si>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</si>
  <si>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</si>
  <si>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</si>
  <si>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</si>
  <si>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</si>
  <si>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</si>
  <si>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</si>
  <si>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</si>
  <si>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</si>
  <si>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</si>
  <si>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</si>
  <si>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</si>
  <si>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</si>
  <si>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</si>
  <si>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</si>
  <si>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</si>
  <si>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</si>
  <si>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</si>
  <si>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</si>
  <si>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</si>
  <si>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</si>
  <si>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</si>
  <si>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</si>
  <si>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</si>
  <si>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</si>
  <si>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</si>
  <si>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</si>
  <si>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</si>
  <si>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</si>
  <si>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</si>
  <si>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</si>
  <si>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</si>
  <si>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</si>
  <si>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</si>
  <si>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</si>
  <si>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</si>
  <si>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</si>
  <si>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</si>
  <si>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</si>
  <si>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</si>
  <si>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</si>
  <si>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</si>
  <si>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</si>
  <si>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</si>
  <si>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</si>
  <si>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</si>
  <si>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</si>
  <si>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</si>
  <si>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</si>
  <si>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</si>
  <si>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</si>
  <si>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</si>
  <si>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</si>
  <si>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</si>
  <si>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</si>
  <si>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</si>
  <si>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</si>
  <si>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</si>
  <si>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</si>
  <si>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</si>
  <si>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</si>
  <si>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</si>
  <si>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</si>
  <si>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</si>
  <si>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</si>
  <si>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</si>
  <si>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</si>
  <si>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</si>
  <si>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</si>
  <si>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</si>
  <si>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</si>
  <si>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</si>
  <si>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</si>
  <si>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</si>
  <si>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</si>
  <si>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</si>
  <si>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</si>
  <si>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</si>
  <si>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</si>
  <si>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</si>
  <si>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</si>
  <si>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</si>
  <si>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</si>
  <si>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</si>
  <si>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</si>
  <si>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</si>
  <si>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</si>
  <si>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</si>
  <si>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</si>
  <si>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</si>
  <si>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</si>
  <si>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</si>
  <si>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</si>
  <si>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</si>
  <si>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</si>
  <si>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</si>
  <si>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</si>
  <si>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</si>
  <si>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</si>
  <si>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</si>
  <si>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</si>
  <si>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</si>
  <si>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</si>
  <si>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</si>
  <si>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</si>
  <si>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</si>
  <si>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</si>
  <si>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</si>
  <si>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</si>
  <si>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</si>
  <si>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</si>
  <si>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</si>
  <si>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</si>
  <si>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</si>
  <si>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</si>
  <si>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</si>
  <si>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</si>
  <si>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</si>
  <si>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</si>
  <si>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</si>
  <si>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</si>
  <si>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</si>
  <si>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</si>
  <si>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</si>
  <si>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</si>
  <si>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</si>
  <si>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</si>
  <si>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</si>
  <si>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</si>
  <si>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</si>
  <si>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</si>
  <si>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</si>
  <si>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</si>
  <si>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</si>
  <si>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</si>
  <si>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</si>
  <si>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</si>
  <si>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</si>
  <si>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</si>
  <si>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</si>
  <si>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</si>
  <si>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</si>
  <si>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</si>
  <si>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</si>
  <si>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</si>
  <si>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</si>
  <si>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</si>
  <si>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</si>
  <si>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</si>
  <si>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</si>
  <si>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</si>
  <si>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</si>
  <si>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</si>
  <si>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</si>
  <si>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</si>
  <si>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</si>
  <si>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</si>
  <si>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</si>
  <si>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</si>
  <si>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</si>
  <si>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</si>
  <si>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</si>
  <si>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</si>
  <si>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</si>
  <si>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</si>
  <si>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</si>
  <si>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</si>
  <si>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</si>
  <si>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</si>
  <si>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</si>
  <si>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</si>
  <si>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</si>
  <si>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</si>
  <si>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</si>
  <si>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</si>
  <si>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</si>
  <si>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</si>
  <si>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</si>
  <si>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</si>
  <si>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</si>
  <si>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</si>
  <si>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</si>
  <si>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</si>
  <si>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</si>
  <si>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</si>
  <si>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</si>
  <si>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</si>
  <si>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</si>
  <si>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</si>
  <si>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</si>
  <si>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</si>
  <si>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</si>
  <si>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</si>
  <si>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</si>
  <si>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</si>
  <si>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</si>
  <si>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</si>
  <si>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</si>
  <si>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</si>
  <si>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</si>
  <si>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</si>
  <si>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</si>
  <si>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</si>
  <si>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</si>
  <si>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</si>
  <si>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</si>
  <si>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</si>
  <si>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</si>
  <si>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</si>
  <si>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</si>
  <si>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</si>
  <si>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</si>
  <si>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</si>
  <si>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</si>
  <si>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</si>
  <si>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</si>
  <si>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</si>
  <si>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</si>
  <si>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</si>
  <si>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</si>
  <si>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</si>
  <si>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</si>
  <si>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</si>
  <si>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</si>
  <si>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</si>
  <si>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</si>
  <si>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</si>
  <si>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</si>
  <si>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</si>
  <si>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</si>
  <si>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</si>
  <si>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</si>
  <si>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</si>
  <si>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</si>
  <si>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</si>
  <si>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</si>
  <si>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</si>
  <si>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</si>
  <si>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</si>
  <si>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</si>
  <si>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</si>
  <si>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</si>
  <si>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</si>
  <si>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</si>
  <si>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</si>
  <si>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</si>
  <si>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</si>
  <si>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</si>
  <si>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</si>
  <si>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</si>
  <si>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</si>
  <si>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</si>
  <si>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</si>
  <si>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</si>
  <si>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</si>
  <si>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</si>
  <si>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</si>
  <si>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</si>
  <si>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</si>
  <si>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</si>
  <si>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</si>
  <si>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</si>
  <si>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</si>
  <si>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</si>
  <si>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</si>
  <si>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</si>
  <si>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</si>
  <si>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</si>
  <si>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</si>
  <si>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</si>
  <si>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</si>
  <si>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</si>
  <si>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</si>
  <si>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</si>
  <si>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</si>
  <si>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</si>
  <si>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</si>
  <si>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</si>
  <si>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</si>
  <si>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</si>
  <si>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</si>
  <si>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</si>
  <si>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</si>
  <si>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</si>
  <si>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</si>
  <si>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</si>
  <si>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</si>
  <si>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</si>
  <si>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</si>
  <si>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</si>
  <si>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</si>
  <si>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</si>
  <si>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</si>
  <si>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</si>
  <si>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</si>
  <si>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</si>
  <si>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</si>
  <si>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</si>
  <si>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</si>
  <si>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</si>
  <si>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</si>
  <si>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</si>
  <si>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</si>
  <si>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</si>
  <si>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</si>
  <si>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</si>
  <si>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</si>
  <si>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</si>
  <si>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</si>
  <si>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</si>
  <si>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</si>
  <si>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</si>
  <si>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</si>
  <si>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</si>
  <si>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</si>
  <si>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</si>
  <si>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</si>
  <si>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</si>
  <si>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</si>
  <si>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</si>
  <si>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</si>
  <si>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</si>
  <si>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</si>
  <si>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</si>
  <si>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</si>
  <si>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</si>
  <si>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</si>
  <si>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</si>
  <si>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</si>
  <si>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</si>
  <si>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</si>
  <si>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</si>
  <si>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</si>
  <si>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</si>
  <si>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</si>
  <si>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</si>
  <si>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</si>
  <si>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</si>
  <si>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</si>
  <si>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</si>
  <si>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</si>
  <si>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</si>
  <si>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</si>
  <si>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</si>
  <si>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</si>
  <si>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</si>
  <si>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</si>
  <si>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</si>
  <si>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</si>
  <si>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</si>
  <si>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</si>
  <si>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</si>
  <si>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</si>
  <si>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</si>
  <si>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</si>
  <si>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</si>
  <si>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</si>
  <si>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</si>
  <si>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</si>
  <si>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</si>
  <si>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</si>
  <si>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</si>
  <si>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</si>
  <si>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</si>
  <si>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</si>
  <si>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</si>
  <si>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</si>
  <si>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</si>
  <si>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</si>
  <si>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</si>
  <si>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</si>
  <si>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</si>
  <si>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</si>
  <si>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</si>
  <si>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</si>
  <si>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</si>
  <si>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</si>
  <si>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</si>
  <si>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</si>
  <si>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</si>
  <si>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</si>
  <si>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</si>
  <si>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</si>
  <si>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</si>
  <si>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</si>
  <si>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</si>
  <si>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</si>
  <si>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</si>
  <si>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</si>
  <si>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</si>
  <si>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</si>
  <si>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</si>
  <si>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</si>
  <si>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</si>
  <si>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</si>
  <si>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</si>
  <si>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</si>
  <si>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</si>
  <si>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</si>
  <si>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</si>
  <si>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</si>
  <si>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</si>
  <si>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</si>
  <si>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</si>
  <si>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</si>
  <si>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</si>
  <si>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</si>
  <si>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</si>
  <si>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</si>
  <si>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</si>
  <si>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</si>
  <si>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</si>
  <si>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</si>
  <si>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</si>
  <si>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</si>
  <si>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</si>
  <si>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</si>
  <si>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</si>
  <si>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</si>
  <si>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</si>
  <si>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</si>
  <si>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</si>
  <si>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</si>
  <si>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</si>
  <si>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</si>
  <si>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</si>
  <si>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</si>
  <si>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</si>
  <si>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</si>
  <si>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</si>
  <si>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</si>
  <si>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</si>
  <si>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</si>
  <si>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</si>
  <si>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</si>
  <si>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</si>
  <si>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</si>
  <si>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</si>
  <si>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</si>
  <si>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</si>
  <si>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</si>
  <si>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</si>
  <si>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</si>
  <si>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</si>
  <si>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</si>
  <si>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</si>
  <si>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</si>
  <si>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</si>
  <si>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</si>
  <si>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</si>
  <si>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</si>
  <si>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</si>
  <si>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</si>
  <si>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</si>
  <si>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</si>
  <si>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</si>
  <si>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</si>
  <si>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</si>
  <si>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</si>
  <si>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</si>
  <si>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</si>
  <si>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</si>
  <si>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</si>
  <si>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</si>
  <si>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</si>
  <si>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</si>
  <si>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</si>
  <si>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</si>
  <si>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</si>
  <si>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</si>
  <si>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</si>
  <si>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</si>
  <si>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</si>
  <si>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</si>
  <si>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</si>
  <si>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</si>
  <si>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</si>
  <si>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</si>
  <si>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</si>
  <si>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</si>
  <si>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</si>
  <si>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</si>
  <si>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</si>
  <si>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</si>
  <si>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</si>
  <si>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</si>
  <si>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</si>
  <si>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</si>
  <si>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</si>
  <si>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</si>
  <si>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</si>
  <si>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</si>
  <si>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</si>
  <si>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</si>
  <si>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</si>
  <si>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</si>
  <si>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</si>
  <si>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</si>
  <si>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</si>
  <si>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</si>
  <si>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</si>
  <si>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</si>
  <si>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</si>
  <si>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</si>
  <si>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</si>
  <si>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</si>
  <si>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</si>
  <si>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</si>
  <si>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</si>
  <si>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</si>
  <si>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</si>
  <si>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</si>
  <si>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</si>
  <si>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</si>
  <si>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</si>
  <si>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</si>
  <si>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</si>
  <si>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</si>
  <si>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</si>
  <si>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</si>
  <si>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</si>
  <si>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</si>
  <si>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</si>
  <si>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</si>
  <si>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</si>
  <si>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</si>
  <si>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</si>
  <si>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</si>
  <si>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</si>
  <si>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</si>
  <si>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</si>
  <si>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</si>
  <si>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</si>
  <si>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</si>
  <si>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</si>
  <si>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</si>
  <si>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</si>
  <si>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</si>
  <si>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</si>
  <si>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</si>
  <si>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</si>
  <si>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</si>
  <si>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</si>
  <si>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</si>
  <si>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</si>
  <si>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</si>
  <si>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</si>
  <si>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</si>
  <si>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</si>
  <si>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</si>
  <si>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</si>
  <si>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</si>
  <si>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</si>
  <si>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</si>
  <si>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</si>
  <si>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</si>
  <si>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</si>
  <si>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</si>
  <si>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</si>
  <si>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</si>
  <si>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</si>
  <si>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</si>
  <si>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</si>
  <si>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</si>
  <si>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</si>
  <si>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</si>
  <si>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</si>
  <si>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</si>
  <si>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</si>
  <si>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</si>
  <si>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</si>
  <si>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</si>
  <si>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</si>
  <si>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</si>
  <si>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</si>
  <si>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</si>
  <si>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</si>
  <si>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</si>
  <si>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</si>
  <si>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</si>
  <si>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</si>
  <si>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</si>
  <si>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</si>
  <si>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</si>
  <si>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</si>
  <si>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</si>
  <si>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</si>
  <si>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</si>
  <si>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</si>
  <si>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</si>
  <si>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</si>
  <si>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</si>
  <si>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</si>
  <si>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</si>
  <si>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</si>
  <si>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</si>
  <si>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</si>
  <si>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</si>
  <si>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</si>
  <si>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</si>
  <si>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</si>
  <si>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</si>
  <si>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</si>
  <si>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</si>
  <si>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</si>
  <si>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</si>
  <si>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</si>
  <si>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</si>
  <si>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</si>
  <si>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</si>
  <si>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</si>
  <si>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</si>
  <si>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</si>
  <si>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</si>
  <si>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</si>
  <si>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</si>
  <si>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</si>
  <si>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</si>
  <si>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</si>
  <si>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</si>
  <si>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</si>
  <si>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</si>
  <si>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</si>
  <si>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</si>
  <si>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</si>
  <si>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</si>
  <si>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</si>
  <si>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</si>
  <si>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</si>
  <si>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</si>
  <si>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</si>
  <si>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</si>
  <si>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</si>
  <si>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</si>
  <si>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</si>
  <si>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</si>
  <si>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</si>
  <si>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</si>
  <si>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</si>
  <si>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</si>
  <si>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</si>
  <si>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</si>
  <si>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</si>
  <si>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</si>
  <si>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</si>
  <si>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</si>
  <si>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</si>
  <si>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</si>
  <si>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</si>
  <si>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</si>
  <si>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</si>
  <si>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</si>
  <si>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</si>
  <si>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</si>
  <si>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</si>
  <si>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</si>
  <si>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</si>
  <si>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</si>
  <si>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</si>
  <si>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</si>
  <si>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</si>
  <si>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</si>
  <si>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</si>
  <si>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</si>
  <si>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</si>
  <si>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</si>
  <si>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</si>
  <si>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</si>
  <si>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</si>
  <si>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</si>
  <si>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</si>
  <si>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</si>
  <si>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</si>
  <si>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</si>
  <si>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</si>
  <si>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</si>
  <si>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</si>
  <si>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</si>
  <si>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</si>
  <si>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</si>
  <si>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</si>
  <si>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</si>
  <si>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</si>
  <si>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</si>
  <si>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</si>
  <si>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</si>
  <si>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</si>
  <si>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</si>
  <si>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</si>
  <si>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</si>
  <si>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</si>
  <si>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</si>
  <si>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</si>
  <si>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</si>
  <si>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</si>
  <si>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</si>
  <si>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</si>
  <si>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</si>
  <si>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</si>
  <si>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</si>
  <si>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</si>
  <si>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</si>
  <si>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</si>
  <si>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</si>
  <si>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</si>
  <si>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</si>
  <si>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</si>
  <si>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</si>
  <si>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</si>
  <si>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</si>
  <si>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</si>
  <si>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</si>
  <si>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</si>
  <si>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</si>
  <si>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</si>
  <si>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</si>
  <si>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</si>
  <si>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</si>
  <si>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</si>
  <si>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</si>
  <si>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</si>
  <si>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</si>
  <si>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</si>
  <si>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</si>
  <si>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</si>
  <si>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</si>
  <si>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</si>
  <si>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</si>
  <si>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</si>
  <si>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</si>
  <si>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</si>
  <si>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</si>
  <si>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</si>
  <si>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</si>
  <si>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</si>
  <si>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</si>
  <si>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</si>
  <si>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</si>
  <si>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</si>
  <si>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</si>
  <si>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</si>
  <si>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</si>
  <si>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</si>
  <si>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</si>
  <si>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</si>
  <si>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</si>
  <si>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</si>
  <si>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</si>
  <si>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</si>
  <si>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</si>
  <si>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</si>
  <si>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</si>
  <si>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</si>
  <si>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</si>
  <si>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</si>
  <si>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</si>
  <si>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</si>
  <si>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</si>
  <si>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</si>
  <si>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</si>
  <si>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</si>
  <si>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</si>
  <si>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</si>
  <si>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</si>
  <si>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</si>
  <si>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</si>
  <si>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</si>
  <si>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</si>
  <si>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</si>
  <si>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</si>
  <si>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</si>
  <si>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</si>
  <si>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</si>
  <si>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</si>
  <si>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</si>
  <si>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</si>
  <si>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</si>
  <si>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</si>
  <si>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</si>
  <si>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</si>
  <si>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</si>
  <si>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</si>
  <si>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</si>
  <si>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</si>
  <si>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</si>
  <si>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</si>
  <si>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</si>
  <si>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</si>
  <si>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</si>
  <si>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</si>
  <si>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</si>
  <si>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</si>
  <si>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</si>
  <si>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</si>
  <si>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</si>
  <si>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</si>
  <si>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</si>
  <si>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</si>
  <si>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</si>
  <si>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</si>
  <si>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</si>
  <si>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</si>
  <si>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</si>
  <si>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</si>
  <si>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</si>
  <si>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</si>
  <si>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</si>
  <si>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</si>
  <si>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</si>
  <si>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</si>
  <si>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</si>
  <si>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</si>
  <si>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</si>
  <si>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</si>
  <si>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</si>
  <si>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</si>
  <si>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</si>
  <si>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</si>
  <si>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</si>
  <si>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</si>
  <si>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</si>
  <si>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</si>
  <si>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</si>
  <si>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</si>
  <si>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</si>
  <si>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</si>
  <si>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</si>
  <si>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</si>
  <si>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</si>
  <si>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</si>
  <si>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</si>
  <si>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</si>
  <si>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</si>
  <si>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</si>
  <si>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</si>
  <si>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</si>
  <si>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</si>
  <si>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</si>
  <si>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</si>
  <si>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</si>
  <si>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</si>
  <si>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</si>
  <si>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</si>
  <si>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</si>
  <si>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</si>
  <si>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</si>
  <si>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</si>
  <si>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</si>
  <si>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</si>
  <si>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</si>
  <si>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</si>
  <si>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</si>
  <si>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</si>
  <si>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</si>
  <si>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</si>
  <si>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</si>
  <si>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</si>
  <si>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</si>
  <si>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</si>
  <si>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</si>
  <si>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</si>
  <si>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</si>
  <si>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</si>
  <si>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</si>
  <si>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</si>
  <si>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</si>
  <si>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</si>
  <si>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</si>
  <si>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</si>
  <si>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</si>
  <si>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</si>
  <si>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</si>
  <si>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</si>
  <si>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</si>
  <si>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</si>
  <si>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</si>
  <si>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</si>
  <si>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</si>
  <si>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</si>
  <si>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</si>
  <si>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</si>
  <si>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</si>
  <si>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</si>
  <si>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</si>
  <si>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</si>
  <si>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</si>
  <si>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</si>
  <si>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</si>
  <si>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</si>
  <si>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</si>
  <si>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</si>
  <si>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</si>
  <si>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</si>
  <si>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</si>
  <si>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</si>
  <si>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</si>
  <si>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</si>
  <si>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</si>
  <si>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</si>
  <si>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</si>
  <si>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</si>
  <si>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</si>
  <si>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</si>
  <si>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</si>
  <si>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</si>
  <si>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</si>
  <si>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</si>
  <si>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</si>
  <si>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</si>
  <si>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</si>
  <si>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</si>
  <si>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</si>
  <si>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</si>
  <si>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</si>
  <si>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</si>
  <si>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</si>
  <si>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</si>
  <si>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</si>
  <si>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</si>
  <si>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</si>
  <si>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</si>
  <si>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</si>
  <si>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</si>
  <si>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</si>
  <si>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</si>
  <si>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</si>
  <si>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</si>
  <si>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</si>
  <si>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</si>
  <si>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</si>
  <si>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</si>
  <si>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</si>
  <si>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</si>
  <si>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</si>
  <si>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</si>
  <si>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</si>
  <si>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</si>
  <si>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</si>
  <si>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</si>
  <si>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</si>
  <si>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</si>
  <si>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</si>
  <si>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</si>
  <si>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</si>
  <si>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</si>
  <si>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</si>
  <si>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</si>
  <si>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</si>
  <si>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</si>
  <si>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</si>
  <si>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</si>
  <si>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</si>
  <si>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</si>
  <si>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</si>
  <si>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</si>
  <si>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</si>
  <si>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</si>
  <si>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</si>
  <si>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</si>
  <si>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</si>
  <si>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</si>
  <si>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</si>
  <si>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</si>
  <si>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</si>
  <si>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</si>
  <si>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</si>
  <si>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</si>
  <si>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</si>
  <si>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</si>
  <si>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</si>
  <si>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</si>
  <si>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</si>
  <si>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</si>
  <si>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</si>
  <si>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</si>
  <si>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</si>
  <si>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</si>
  <si>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</si>
  <si>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</si>
  <si>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</si>
  <si>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</si>
  <si>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</si>
  <si>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</si>
  <si>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</si>
  <si>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</si>
  <si>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</si>
  <si>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</si>
  <si>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</si>
  <si>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</si>
  <si>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</si>
  <si>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</si>
  <si>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</si>
  <si>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</si>
  <si>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</si>
  <si>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</si>
  <si>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</si>
  <si>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</si>
  <si>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</si>
  <si>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</si>
  <si>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</si>
  <si>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</si>
  <si>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</si>
  <si>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</si>
  <si>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</si>
  <si>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</si>
  <si>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</si>
  <si>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</si>
  <si>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</si>
  <si>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</si>
  <si>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</si>
  <si>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</si>
  <si>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</si>
  <si>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</si>
  <si>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</si>
  <si>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</si>
  <si>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</si>
  <si>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</si>
  <si>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</si>
  <si>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</si>
  <si>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</si>
  <si>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</si>
  <si>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</si>
  <si>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</si>
  <si>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</si>
  <si>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</si>
  <si>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</si>
  <si>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</si>
  <si>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</si>
  <si>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</si>
  <si>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</si>
  <si>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</si>
  <si>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</si>
  <si>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</si>
  <si>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</si>
  <si>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</si>
  <si>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</si>
  <si>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</si>
  <si>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</si>
  <si>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</si>
  <si>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</si>
  <si>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</si>
  <si>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</si>
  <si>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</si>
  <si>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</si>
  <si>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</si>
  <si>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</si>
  <si>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</si>
  <si>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</si>
  <si>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</si>
  <si>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</si>
  <si>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</si>
  <si>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</si>
  <si>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</si>
  <si>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</si>
  <si>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</si>
  <si>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</si>
  <si>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</si>
  <si>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</si>
  <si>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</si>
  <si>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</si>
  <si>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</si>
  <si>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</si>
  <si>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</si>
  <si>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</si>
  <si>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</si>
  <si>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</si>
  <si>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</si>
  <si>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</si>
  <si>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</si>
  <si>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</si>
  <si>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</si>
  <si>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</si>
  <si>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</si>
  <si>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</si>
  <si>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</si>
  <si>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</si>
  <si>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</si>
  <si>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</si>
  <si>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</si>
  <si>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</si>
  <si>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</si>
  <si>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</si>
  <si>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</si>
  <si>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</si>
  <si>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</si>
  <si>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</si>
  <si>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</si>
  <si>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</si>
  <si>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</si>
  <si>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</si>
  <si>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</si>
  <si>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</si>
  <si>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</si>
  <si>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</si>
  <si>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</si>
  <si>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</si>
  <si>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</si>
  <si>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</si>
  <si>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</si>
  <si>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</si>
  <si>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</si>
  <si>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</si>
  <si>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</si>
  <si>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</si>
  <si>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</si>
  <si>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</si>
  <si>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</si>
  <si>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</si>
  <si>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</si>
  <si>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</si>
  <si>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</si>
  <si>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</si>
  <si>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</si>
  <si>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</si>
  <si>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</si>
  <si>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</si>
  <si>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</si>
  <si>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</si>
  <si>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</si>
  <si>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</si>
  <si>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</si>
  <si>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</si>
  <si>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</si>
  <si>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</si>
  <si>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</si>
  <si>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</si>
  <si>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</si>
  <si>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</si>
  <si>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</si>
  <si>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</si>
  <si>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</si>
  <si>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</si>
  <si>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</si>
  <si>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</si>
  <si>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</si>
  <si>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</si>
  <si>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</si>
  <si>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</si>
  <si>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</si>
  <si>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</si>
  <si>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</si>
  <si>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</si>
  <si>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</si>
  <si>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</si>
  <si>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</si>
  <si>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</si>
  <si>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</si>
  <si>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</si>
  <si>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</si>
  <si>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</si>
  <si>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</si>
  <si>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</si>
  <si>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</si>
  <si>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</si>
  <si>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</si>
  <si>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</si>
  <si>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</si>
  <si>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</si>
  <si>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</si>
  <si>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</si>
  <si>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</si>
  <si>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</si>
  <si>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</si>
  <si>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</si>
  <si>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</si>
  <si>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</si>
  <si>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</si>
  <si>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</si>
  <si>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</si>
  <si>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</si>
  <si>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</si>
  <si>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</si>
  <si>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</si>
  <si>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</si>
  <si>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</si>
  <si>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</si>
  <si>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</si>
  <si>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</si>
  <si>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</si>
  <si>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</si>
  <si>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</si>
  <si>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</si>
  <si>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</si>
  <si>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</si>
  <si>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</si>
  <si>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</si>
  <si>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</si>
  <si>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</si>
  <si>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</si>
  <si>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</si>
  <si>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</si>
  <si>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</si>
  <si>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</si>
  <si>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</si>
  <si>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</si>
  <si>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</si>
  <si>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</si>
  <si>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</si>
  <si>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</si>
  <si>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</si>
  <si>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</si>
  <si>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</si>
  <si>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</si>
  <si>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</si>
  <si>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</si>
  <si>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</si>
  <si>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</si>
  <si>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</si>
  <si>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</si>
  <si>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</si>
  <si>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</si>
  <si>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</si>
  <si>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</si>
  <si>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</si>
  <si>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</si>
  <si>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</si>
  <si>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</si>
  <si>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</si>
  <si>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</si>
  <si>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</si>
  <si>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</si>
  <si>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</si>
  <si>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</si>
  <si>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</si>
  <si>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</si>
  <si>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</si>
  <si>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</si>
  <si>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</si>
  <si>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</si>
  <si>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</si>
  <si>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</si>
  <si>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</si>
  <si>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</si>
  <si>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</si>
  <si>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</si>
  <si>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</si>
  <si>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</si>
  <si>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</si>
  <si>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</si>
  <si>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</si>
  <si>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</si>
  <si>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</si>
  <si>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</si>
  <si>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</si>
  <si>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</si>
  <si>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</si>
  <si>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</si>
  <si>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</si>
  <si>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</si>
  <si>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</si>
  <si>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</si>
  <si>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</si>
  <si>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</si>
  <si>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</si>
  <si>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</si>
  <si>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</si>
  <si>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</si>
  <si>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</si>
  <si>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</si>
  <si>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</si>
  <si>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</si>
  <si>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</si>
  <si>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</si>
  <si>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</si>
  <si>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</si>
  <si>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</si>
  <si>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</si>
  <si>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</si>
  <si>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</si>
  <si>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</si>
  <si>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</si>
  <si>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</si>
  <si>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</si>
  <si>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</si>
  <si>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</si>
  <si>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</si>
  <si>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</si>
  <si>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</si>
  <si>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</si>
  <si>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</si>
  <si>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</si>
  <si>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</si>
  <si>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</si>
  <si>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</si>
  <si>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</si>
  <si>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</si>
  <si>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</si>
  <si>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</si>
  <si>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</si>
  <si>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</si>
  <si>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</si>
  <si>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</si>
  <si>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</si>
  <si>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</si>
  <si>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</si>
  <si>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</si>
  <si>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</si>
  <si>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</si>
  <si>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</si>
  <si>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</si>
  <si>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</si>
  <si>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</si>
  <si>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</si>
  <si>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</si>
  <si>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</si>
  <si>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</si>
  <si>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</si>
  <si>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</si>
  <si>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</si>
  <si>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</si>
  <si>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</si>
  <si>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</si>
  <si>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</si>
  <si>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</si>
  <si>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</si>
  <si>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</si>
  <si>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</si>
  <si>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</si>
  <si>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</si>
  <si>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</si>
  <si>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</si>
  <si>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</si>
  <si>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</si>
  <si>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</si>
  <si>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</si>
  <si>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</si>
  <si>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</si>
  <si>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</si>
  <si>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</si>
  <si>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</si>
  <si>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</si>
  <si>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</si>
  <si>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</si>
  <si>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</si>
  <si>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</si>
  <si>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</si>
  <si>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</si>
  <si>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</si>
  <si>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</si>
  <si>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</si>
  <si>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</si>
  <si>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</si>
  <si>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</si>
  <si>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</si>
  <si>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</si>
  <si>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</si>
  <si>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</si>
  <si>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</si>
  <si>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</si>
  <si>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</si>
  <si>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</si>
  <si>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</si>
  <si>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</si>
  <si>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</si>
  <si>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</si>
  <si>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</si>
  <si>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</si>
  <si>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</si>
  <si>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</si>
  <si>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</si>
  <si>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</si>
  <si>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</si>
  <si>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</si>
  <si>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</si>
  <si>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</si>
  <si>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</si>
  <si>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</si>
  <si>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</si>
  <si>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</si>
  <si>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</si>
  <si>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</si>
  <si>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</si>
  <si>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</si>
  <si>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</si>
  <si>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</si>
  <si>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</si>
  <si>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</si>
  <si>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</si>
  <si>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</si>
  <si>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</si>
  <si>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</si>
  <si>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</si>
  <si>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</si>
  <si>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</si>
  <si>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</si>
  <si>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</si>
  <si>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</si>
  <si>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</si>
  <si>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</si>
  <si>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</si>
  <si>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</si>
  <si>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</si>
  <si>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</si>
  <si>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</si>
  <si>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</si>
  <si>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</si>
  <si>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</si>
  <si>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</si>
  <si>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</si>
  <si>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</si>
  <si>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</si>
  <si>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</si>
  <si>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</si>
  <si>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</si>
  <si>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</si>
  <si>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</si>
  <si>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</si>
  <si>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</si>
  <si>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</si>
  <si>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</si>
  <si>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</si>
  <si>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</si>
  <si>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</si>
  <si>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</si>
  <si>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</si>
  <si>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</si>
  <si>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</si>
  <si>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</si>
  <si>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</si>
  <si>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</si>
  <si>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</si>
  <si>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</si>
  <si>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</si>
  <si>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</si>
  <si>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</si>
  <si>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</si>
  <si>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</si>
  <si>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</si>
  <si>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</si>
  <si>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</si>
  <si>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</si>
  <si>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</si>
  <si>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</si>
  <si>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</si>
  <si>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</si>
  <si>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</si>
  <si>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</si>
  <si>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</si>
  <si>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</si>
  <si>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</si>
  <si>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</si>
  <si>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</si>
  <si>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</si>
  <si>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</si>
  <si>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</si>
  <si>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</si>
  <si>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</si>
  <si>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</si>
  <si>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</si>
  <si>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</si>
  <si>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</si>
  <si>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</si>
  <si>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</si>
  <si>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</si>
  <si>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</si>
  <si>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</si>
  <si>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</si>
  <si>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</si>
  <si>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</si>
  <si>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</si>
  <si>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</si>
  <si>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</si>
  <si>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</si>
  <si>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</si>
  <si>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</si>
  <si>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</si>
  <si>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</si>
  <si>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</si>
  <si>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</si>
  <si>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</si>
  <si>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</si>
  <si>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</si>
  <si>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</si>
  <si>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</si>
  <si>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</si>
  <si>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</si>
  <si>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</si>
  <si>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</si>
  <si>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</si>
  <si>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</si>
  <si>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</si>
  <si>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</si>
  <si>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</si>
  <si>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</si>
  <si>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</si>
  <si>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</si>
  <si>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</si>
  <si>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</si>
  <si>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</si>
  <si>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</si>
  <si>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</si>
  <si>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</si>
  <si>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</si>
  <si>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</si>
  <si>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</si>
  <si>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</si>
  <si>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</si>
  <si>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</si>
  <si>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</si>
  <si>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</si>
  <si>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</si>
  <si>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</si>
  <si>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</si>
  <si>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</si>
  <si>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</si>
  <si>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</si>
  <si>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</si>
  <si>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</si>
  <si>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</si>
  <si>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</si>
  <si>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</si>
  <si>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</si>
  <si>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</si>
  <si>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</si>
  <si>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</si>
  <si>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</si>
  <si>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</si>
  <si>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</si>
  <si>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</si>
  <si>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</si>
  <si>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</si>
  <si>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</si>
  <si>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</si>
  <si>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</si>
  <si>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</si>
  <si>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</si>
  <si>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</si>
  <si>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</si>
  <si>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</si>
  <si>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</si>
  <si>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</si>
  <si>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</si>
  <si>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</si>
  <si>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</si>
  <si>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</si>
  <si>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</si>
  <si>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</si>
  <si>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</si>
  <si>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</si>
  <si>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</si>
  <si>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</si>
  <si>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</si>
  <si>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</si>
  <si>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</si>
  <si>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</si>
  <si>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</si>
  <si>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</si>
  <si>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</si>
  <si>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</si>
  <si>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</si>
  <si>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</si>
  <si>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</si>
  <si>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</si>
  <si>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</si>
  <si>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</si>
  <si>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</si>
  <si>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</si>
  <si>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</si>
  <si>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</si>
  <si>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</si>
  <si>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</si>
  <si>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</si>
  <si>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</si>
  <si>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</si>
  <si>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</si>
  <si>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</si>
  <si>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</si>
  <si>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</si>
  <si>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</si>
  <si>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</si>
  <si>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</si>
  <si>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</si>
  <si>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</si>
  <si>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</si>
  <si>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</si>
  <si>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</si>
  <si>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</si>
  <si>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</si>
  <si>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</si>
  <si>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</si>
  <si>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</si>
  <si>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</si>
  <si>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</si>
  <si>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</si>
  <si>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</si>
  <si>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</si>
  <si>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</si>
  <si>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</si>
  <si>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</si>
  <si>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</si>
  <si>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</si>
  <si>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</si>
  <si>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</si>
  <si>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</si>
  <si>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</si>
  <si>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</si>
  <si>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</si>
  <si>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</si>
  <si>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</si>
  <si>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</si>
  <si>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</si>
  <si>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</si>
  <si>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</si>
  <si>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</si>
  <si>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</si>
  <si>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</si>
  <si>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</si>
  <si>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</si>
  <si>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</si>
  <si>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</si>
  <si>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</si>
  <si>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</si>
  <si>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</si>
  <si>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</si>
  <si>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</si>
  <si>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</si>
  <si>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</si>
  <si>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</si>
  <si>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</si>
  <si>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</si>
  <si>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</si>
  <si>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</si>
  <si>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</si>
  <si>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</si>
  <si>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</si>
  <si>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</si>
  <si>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</si>
  <si>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</si>
  <si>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</si>
  <si>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</si>
  <si>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</si>
  <si>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</si>
  <si>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</si>
  <si>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</si>
  <si>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</si>
  <si>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</si>
  <si>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</si>
  <si>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</si>
  <si>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</si>
  <si>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</si>
  <si>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</si>
  <si>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</si>
  <si>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</si>
  <si>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</si>
  <si>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</si>
  <si>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</si>
  <si>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</si>
  <si>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</si>
  <si>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</si>
  <si>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</si>
  <si>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</si>
  <si>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</si>
  <si>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</si>
  <si>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</si>
  <si>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</si>
  <si>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</si>
  <si>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</si>
  <si>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</si>
  <si>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</si>
  <si>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</si>
  <si>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</si>
  <si>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</si>
  <si>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</si>
  <si>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</si>
  <si>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</si>
  <si>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</si>
  <si>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</si>
  <si>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</si>
  <si>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</si>
  <si>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</si>
  <si>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</si>
  <si>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</si>
  <si>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</si>
  <si>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</si>
  <si>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</si>
  <si>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</si>
  <si>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</si>
  <si>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</si>
  <si>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</si>
  <si>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</si>
  <si>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</si>
  <si>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</si>
  <si>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</si>
  <si>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</si>
  <si>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</si>
  <si>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</si>
  <si>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</si>
  <si>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</si>
  <si>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</si>
  <si>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</si>
  <si>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</si>
  <si>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</si>
  <si>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</si>
  <si>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</si>
  <si>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</si>
  <si>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</si>
  <si>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</si>
  <si>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</si>
  <si>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</si>
  <si>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</si>
  <si>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</si>
  <si>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</si>
  <si>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</si>
  <si>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</si>
  <si>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</si>
  <si>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</si>
  <si>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</si>
  <si>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</si>
  <si>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</si>
  <si>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</si>
  <si>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</si>
  <si>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</si>
  <si>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</si>
  <si>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</si>
  <si>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</si>
  <si>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</si>
  <si>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</si>
  <si>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</si>
  <si>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</si>
  <si>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</si>
  <si>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</si>
  <si>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</si>
  <si>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</si>
  <si>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</si>
  <si>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</si>
  <si>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</si>
  <si>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</si>
  <si>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</si>
  <si>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</si>
  <si>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</si>
  <si>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</si>
  <si>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</si>
  <si>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</si>
  <si>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</si>
  <si>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</si>
  <si>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</si>
  <si>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</si>
  <si>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</si>
  <si>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</si>
  <si>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</si>
  <si>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</si>
  <si>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</si>
  <si>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</si>
  <si>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</si>
  <si>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</si>
  <si>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</si>
  <si>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</si>
  <si>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</si>
  <si>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</si>
  <si>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</si>
  <si>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</si>
  <si>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</si>
  <si>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</si>
  <si>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</si>
  <si>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</si>
  <si>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</si>
  <si>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</si>
  <si>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</si>
  <si>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</si>
  <si>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</si>
  <si>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</si>
  <si>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</si>
  <si>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</si>
  <si>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</si>
  <si>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</si>
  <si>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</si>
  <si>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</si>
  <si>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</si>
  <si>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</si>
  <si>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</si>
  <si>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</si>
  <si>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</si>
  <si>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</si>
  <si>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</si>
  <si>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</si>
  <si>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</si>
  <si>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</si>
  <si>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</si>
  <si>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</si>
  <si>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</si>
  <si>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</si>
  <si>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</si>
  <si>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</si>
  <si>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</si>
  <si>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</si>
  <si>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</si>
  <si>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</si>
  <si>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</si>
  <si>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</si>
  <si>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</si>
  <si>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</si>
  <si>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</si>
  <si>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</si>
  <si>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</si>
  <si>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</si>
  <si>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</si>
  <si>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</si>
  <si>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</si>
  <si>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</si>
  <si>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</si>
  <si>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</si>
  <si>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</si>
  <si>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</si>
  <si>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</si>
  <si>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</si>
  <si>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</si>
  <si>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</si>
  <si>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</si>
  <si>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</si>
  <si>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</si>
  <si>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</si>
  <si>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</si>
  <si>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</si>
  <si>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</si>
  <si>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</si>
  <si>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</si>
  <si>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</si>
  <si>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</si>
  <si>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</si>
  <si>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</si>
  <si>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</si>
  <si>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</si>
  <si>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</si>
  <si>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</si>
  <si>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</si>
  <si>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</si>
  <si>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</si>
  <si>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</si>
  <si>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</si>
  <si>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</si>
  <si>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</si>
  <si>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</si>
  <si>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</si>
  <si>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</si>
  <si>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</si>
  <si>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</si>
  <si>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</si>
  <si>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</si>
  <si>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</si>
  <si>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</si>
  <si>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</si>
  <si>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</si>
  <si>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</si>
  <si>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</si>
  <si>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</si>
  <si>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</si>
  <si>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</si>
  <si>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</si>
  <si>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</si>
  <si>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</si>
  <si>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</si>
  <si>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</si>
  <si>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</si>
  <si>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</si>
  <si>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</si>
  <si>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</si>
  <si>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</si>
  <si>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</si>
  <si>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</si>
  <si>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</si>
  <si>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</si>
  <si>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</si>
  <si>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</si>
  <si>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</si>
  <si>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</si>
  <si>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</si>
  <si>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</si>
  <si>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</si>
  <si>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</si>
  <si>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</si>
  <si>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</si>
  <si>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</si>
  <si>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</si>
  <si>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</si>
  <si>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</si>
  <si>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</si>
  <si>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</si>
  <si>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</si>
  <si>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</si>
  <si>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</si>
  <si>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</si>
  <si>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</si>
  <si>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</si>
  <si>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</si>
  <si>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</si>
  <si>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</si>
  <si>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</si>
  <si>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</si>
  <si>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</si>
  <si>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</si>
  <si>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</si>
  <si>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</si>
  <si>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</si>
  <si>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</si>
  <si>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</si>
  <si>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</si>
  <si>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</si>
  <si>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</si>
  <si>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</si>
  <si>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</si>
  <si>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</si>
  <si>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</si>
  <si>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</si>
  <si>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</si>
  <si>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</si>
  <si>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</si>
  <si>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</si>
  <si>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</si>
  <si>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</si>
  <si>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</si>
  <si>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</si>
  <si>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</si>
  <si>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</si>
  <si>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</si>
  <si>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</si>
  <si>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</si>
  <si>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</si>
  <si>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</si>
  <si>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</si>
  <si>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</si>
  <si>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</si>
  <si>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</si>
  <si>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</si>
  <si>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</si>
  <si>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</si>
  <si>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</si>
  <si>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</si>
  <si>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</si>
  <si>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</si>
  <si>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</si>
  <si>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</si>
  <si>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</si>
  <si>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</si>
  <si>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</si>
  <si>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</si>
  <si>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</si>
  <si>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</si>
  <si>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</si>
  <si>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</si>
  <si>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</si>
  <si>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</si>
  <si>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</si>
  <si>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</si>
  <si>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</si>
  <si>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</si>
  <si>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</si>
  <si>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</si>
  <si>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</si>
  <si>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</si>
  <si>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</si>
  <si>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</si>
  <si>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</si>
  <si>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</si>
  <si>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</si>
  <si>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</si>
  <si>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</si>
  <si>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</si>
  <si>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</si>
  <si>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</si>
  <si>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</si>
  <si>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</si>
  <si>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</si>
  <si>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</si>
  <si>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</si>
  <si>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</si>
  <si>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</si>
  <si>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</si>
  <si>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</si>
  <si>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</si>
  <si>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</si>
  <si>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</si>
  <si>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</si>
  <si>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</si>
  <si>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</si>
  <si>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</si>
  <si>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</si>
  <si>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</si>
  <si>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</si>
  <si>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</si>
  <si>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</si>
  <si>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</si>
  <si>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</si>
  <si>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</si>
  <si>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</si>
  <si>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</si>
  <si>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</si>
  <si>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</si>
  <si>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</si>
  <si>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</si>
  <si>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</si>
  <si>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</si>
  <si>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</si>
  <si>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</si>
  <si>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</si>
  <si>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</si>
  <si>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</si>
  <si>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</si>
  <si>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</si>
  <si>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</si>
  <si>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</si>
  <si>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</si>
  <si>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</si>
  <si>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</si>
  <si>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</si>
  <si>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</si>
  <si>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</si>
  <si>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</si>
  <si>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</si>
  <si>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</si>
  <si>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</si>
  <si>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</si>
  <si>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</si>
  <si>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</si>
  <si>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</si>
  <si>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</si>
  <si>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</si>
  <si>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</si>
  <si>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</si>
  <si>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</si>
  <si>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</si>
  <si>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</si>
  <si>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</si>
  <si>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</si>
  <si>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</si>
  <si>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</si>
  <si>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</si>
  <si>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</si>
  <si>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</si>
  <si>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</si>
  <si>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</si>
  <si>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</si>
  <si>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</si>
  <si>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</si>
  <si>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</si>
  <si>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</si>
  <si>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</si>
  <si>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</si>
  <si>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</si>
  <si>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</si>
  <si>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</si>
  <si>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</si>
  <si>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</si>
  <si>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</si>
  <si>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</si>
  <si>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</si>
  <si>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</si>
  <si>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</si>
  <si>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</si>
  <si>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</si>
  <si>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</si>
  <si>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</si>
  <si>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</si>
  <si>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</si>
  <si>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</si>
  <si>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</si>
  <si>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</si>
  <si>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</si>
  <si>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</si>
  <si>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</si>
  <si>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</si>
  <si>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</si>
  <si>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</si>
  <si>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</si>
  <si>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</si>
  <si>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</si>
  <si>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</si>
  <si>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</si>
  <si>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</si>
  <si>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</si>
  <si>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</si>
  <si>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</si>
  <si>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</si>
  <si>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</si>
  <si>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</si>
  <si>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</si>
  <si>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</si>
  <si>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</si>
  <si>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</si>
  <si>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</si>
  <si>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</si>
  <si>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</si>
  <si>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</si>
  <si>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</si>
  <si>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</si>
  <si>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</si>
  <si>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</si>
  <si>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</si>
  <si>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</si>
  <si>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</si>
  <si>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</si>
  <si>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</si>
  <si>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</si>
  <si>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</si>
  <si>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</si>
  <si>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</si>
  <si>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</si>
  <si>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</si>
  <si>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</si>
  <si>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</si>
  <si>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</si>
  <si>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</si>
  <si>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</si>
  <si>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</si>
  <si>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</si>
  <si>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</si>
  <si>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</si>
  <si>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</si>
  <si>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</si>
  <si>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</si>
  <si>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</si>
  <si>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</si>
  <si>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</si>
  <si>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</si>
  <si>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</si>
  <si>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</si>
  <si>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</si>
  <si>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</si>
  <si>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</si>
  <si>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</si>
  <si>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</si>
  <si>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</si>
  <si>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</si>
  <si>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</si>
  <si>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</si>
  <si>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</si>
  <si>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</si>
  <si>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</si>
  <si>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</si>
  <si>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</si>
  <si>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</si>
  <si>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</si>
  <si>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</si>
  <si>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</si>
  <si>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</si>
  <si>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</si>
  <si>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</si>
  <si>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</si>
  <si>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</si>
  <si>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</si>
  <si>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</si>
  <si>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</si>
  <si>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</si>
  <si>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</si>
  <si>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</si>
  <si>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</si>
  <si>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</si>
  <si>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</si>
  <si>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</si>
  <si>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</si>
  <si>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</si>
  <si>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</si>
  <si>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</si>
  <si>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</si>
  <si>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</si>
  <si>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</si>
  <si>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</si>
  <si>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</si>
  <si>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</si>
  <si>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</si>
  <si>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</si>
  <si>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</si>
  <si>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</si>
  <si>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</si>
  <si>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</si>
  <si>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</si>
  <si>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</si>
  <si>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</si>
  <si>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</si>
  <si>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</si>
  <si>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</si>
  <si>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</si>
  <si>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</si>
  <si>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</si>
  <si>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</si>
  <si>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</si>
  <si>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</si>
  <si>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</si>
  <si>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</si>
  <si>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</si>
  <si>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</si>
  <si>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</si>
  <si>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</si>
  <si>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</si>
  <si>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</si>
  <si>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</si>
  <si>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</si>
  <si>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</si>
  <si>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</si>
  <si>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</si>
  <si>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</si>
  <si>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</si>
  <si>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</si>
  <si>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</si>
  <si>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</si>
  <si>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</si>
  <si>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</si>
  <si>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</si>
  <si>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</si>
  <si>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</si>
  <si>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</si>
  <si>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</si>
  <si>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</si>
  <si>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</si>
  <si>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</si>
  <si>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</si>
  <si>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</si>
  <si>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</si>
  <si>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</si>
  <si>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</si>
  <si>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</si>
  <si>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</si>
  <si>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</si>
  <si>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</si>
  <si>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</si>
  <si>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</si>
  <si>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</si>
  <si>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</si>
  <si>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</si>
  <si>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</si>
  <si>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</si>
  <si>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</si>
  <si>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</si>
  <si>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</si>
  <si>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</si>
  <si>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</si>
  <si>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</si>
  <si>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</si>
  <si>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</si>
  <si>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</si>
  <si>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</si>
  <si>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</si>
  <si>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</si>
  <si>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</si>
  <si>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</si>
  <si>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</si>
  <si>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</si>
  <si>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</si>
  <si>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</si>
  <si>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</si>
  <si>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</si>
  <si>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</si>
  <si>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</si>
  <si>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</si>
  <si>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</si>
  <si>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</si>
  <si>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</si>
  <si>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</si>
  <si>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</si>
  <si>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</si>
  <si>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</si>
  <si>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</si>
  <si>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</si>
  <si>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</si>
  <si>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</si>
  <si>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</si>
  <si>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</si>
  <si>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</si>
  <si>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</si>
  <si>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</si>
  <si>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</si>
  <si>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</si>
  <si>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</si>
  <si>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</si>
  <si>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</si>
  <si>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</si>
  <si>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</si>
  <si>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</si>
  <si>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</si>
  <si>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</si>
  <si>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</si>
  <si>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</si>
  <si>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</si>
  <si>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</si>
  <si>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</si>
  <si>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</si>
  <si>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</si>
  <si>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</si>
  <si>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</si>
  <si>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</si>
  <si>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</si>
  <si>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</si>
  <si>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</si>
  <si>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</si>
  <si>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</si>
  <si>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</si>
  <si>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</si>
  <si>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</si>
  <si>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</si>
  <si>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</si>
  <si>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</si>
  <si>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</si>
  <si>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</si>
  <si>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</si>
  <si>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</si>
  <si>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</si>
  <si>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</si>
  <si>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</si>
  <si>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</si>
  <si>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</si>
  <si>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</si>
  <si>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</si>
  <si>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</si>
  <si>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</si>
  <si>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</si>
  <si>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</si>
  <si>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</si>
  <si>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</si>
  <si>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</si>
  <si>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</si>
  <si>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</si>
  <si>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</si>
  <si>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</si>
  <si>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</si>
  <si>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</si>
  <si>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</si>
  <si>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</si>
  <si>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</si>
  <si>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</si>
  <si>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</si>
  <si>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</si>
  <si>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</si>
  <si>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</si>
  <si>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</si>
  <si>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</si>
  <si>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</si>
  <si>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</si>
  <si>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</si>
  <si>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</si>
  <si>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</si>
  <si>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</si>
  <si>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</si>
  <si>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</si>
  <si>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</si>
  <si>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</si>
  <si>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</si>
  <si>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</si>
  <si>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</si>
  <si>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</si>
  <si>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</si>
  <si>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</si>
  <si>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</si>
  <si>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</si>
  <si>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</si>
  <si>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</si>
  <si>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</si>
  <si>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</si>
  <si>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</si>
  <si>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</si>
  <si>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</si>
  <si>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</si>
  <si>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</si>
  <si>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</si>
  <si>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</si>
  <si>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</si>
  <si>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</si>
  <si>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</si>
  <si>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</si>
  <si>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</si>
  <si>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</si>
  <si>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</si>
  <si>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</si>
  <si>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</si>
  <si>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</si>
  <si>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</si>
  <si>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</si>
  <si>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</si>
  <si>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</si>
  <si>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</si>
  <si>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</si>
  <si>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</si>
  <si>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</si>
  <si>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</si>
  <si>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</si>
  <si>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</si>
  <si>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</si>
  <si>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</si>
  <si>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</si>
  <si>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</si>
  <si>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</si>
  <si>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</si>
  <si>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</si>
  <si>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</si>
  <si>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</si>
  <si>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</si>
  <si>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</si>
  <si>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</si>
  <si>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</si>
  <si>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</si>
  <si>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</si>
  <si>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</si>
  <si>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</si>
  <si>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</si>
  <si>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</si>
  <si>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</si>
  <si>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</si>
  <si>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</si>
  <si>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</si>
  <si>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</si>
  <si>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</si>
  <si>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</si>
  <si>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</si>
  <si>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</si>
  <si>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</si>
  <si>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</si>
  <si>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</si>
  <si>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</si>
  <si>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</si>
  <si>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</si>
  <si>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</si>
  <si>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</si>
  <si>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</si>
  <si>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</si>
  <si>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</si>
  <si>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</si>
  <si>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</si>
  <si>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</si>
  <si>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</si>
  <si>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</si>
  <si>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</si>
  <si>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</si>
  <si>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</si>
  <si>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</si>
  <si>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</si>
  <si>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</si>
  <si>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</si>
  <si>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</si>
  <si>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</si>
  <si>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</si>
  <si>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</si>
  <si>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</si>
  <si>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</si>
  <si>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</si>
  <si>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</si>
  <si>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</si>
  <si>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</si>
  <si>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</si>
  <si>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</si>
  <si>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</si>
  <si>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</si>
  <si>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</si>
  <si>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</si>
  <si>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</si>
  <si>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</si>
  <si>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</si>
  <si>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</si>
  <si>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</si>
  <si>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</si>
  <si>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</si>
  <si>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</si>
  <si>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</si>
  <si>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</si>
  <si>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</si>
  <si>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</si>
  <si>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</si>
  <si>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</si>
  <si>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</si>
  <si>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</si>
  <si>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</si>
  <si>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</si>
  <si>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</si>
  <si>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</si>
  <si>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</si>
  <si>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</si>
  <si>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</si>
  <si>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</si>
  <si>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</si>
  <si>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</si>
  <si>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</si>
  <si>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</si>
  <si>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</si>
  <si>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</si>
  <si>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</si>
  <si>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</si>
  <si>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</si>
  <si>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</si>
  <si>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</si>
  <si>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</si>
  <si>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</si>
  <si>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</si>
  <si>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</si>
  <si>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</si>
  <si>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</si>
  <si>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</si>
  <si>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</si>
  <si>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</si>
  <si>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</si>
  <si>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</si>
  <si>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</si>
  <si>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</si>
  <si>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</si>
  <si>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</si>
  <si>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</si>
  <si>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</si>
  <si>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</si>
  <si>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</si>
  <si>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</si>
  <si>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</si>
  <si>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</si>
  <si>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</si>
  <si>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</si>
  <si>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</si>
  <si>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</si>
  <si>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</si>
  <si>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</si>
  <si>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</si>
  <si>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</si>
  <si>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</si>
  <si>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</si>
  <si>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</si>
  <si>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</si>
  <si>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</si>
  <si>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</si>
  <si>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</si>
  <si>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</si>
  <si>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</si>
  <si>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</si>
  <si>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</si>
  <si>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</si>
  <si>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</si>
  <si>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</si>
  <si>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</si>
  <si>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</si>
  <si>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</si>
  <si>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</si>
  <si>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</si>
  <si>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</si>
  <si>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</si>
  <si>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</si>
  <si>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</si>
  <si>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</si>
  <si>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</si>
  <si>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</si>
  <si>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</si>
  <si>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</si>
  <si>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</si>
  <si>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</si>
  <si>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</si>
  <si>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</si>
  <si>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</si>
  <si>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</si>
  <si>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</si>
  <si>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</si>
  <si>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</si>
  <si>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</si>
  <si>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</si>
  <si>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</si>
  <si>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</si>
  <si>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</si>
  <si>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</si>
  <si>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</si>
  <si>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</si>
  <si>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</si>
  <si>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</si>
  <si>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</si>
  <si>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</si>
  <si>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</si>
  <si>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</si>
  <si>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</si>
  <si>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</si>
  <si>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</si>
  <si>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</si>
  <si>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</si>
  <si>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</si>
  <si>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</si>
  <si>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</si>
  <si>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</si>
  <si>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</si>
  <si>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</si>
  <si>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</si>
  <si>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</si>
  <si>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</si>
  <si>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</si>
  <si>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</si>
  <si>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</si>
  <si>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</si>
  <si>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</si>
  <si>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</si>
  <si>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</si>
  <si>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</si>
  <si>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</si>
  <si>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</si>
  <si>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</si>
  <si>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</si>
  <si>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</si>
  <si>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</si>
  <si>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</si>
  <si>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</si>
  <si>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</si>
  <si>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</si>
  <si>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</si>
  <si>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</si>
  <si>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</si>
  <si>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</si>
  <si>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</si>
  <si>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</si>
  <si>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</si>
  <si>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</si>
  <si>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</si>
  <si>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</si>
  <si>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</si>
  <si>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</si>
  <si>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</si>
  <si>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</si>
  <si>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</si>
  <si>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</si>
  <si>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</si>
  <si>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</si>
  <si>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</si>
  <si>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</si>
  <si>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</si>
  <si>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</si>
  <si>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</si>
  <si>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</si>
  <si>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</si>
  <si>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</si>
  <si>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</si>
  <si>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</si>
  <si>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</si>
  <si>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</si>
  <si>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</si>
  <si>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</si>
  <si>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</si>
  <si>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</si>
  <si>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</si>
  <si>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</si>
  <si>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</si>
  <si>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</si>
  <si>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</si>
  <si>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</si>
  <si>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</si>
  <si>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</si>
  <si>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</si>
  <si>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</si>
  <si>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</si>
  <si>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</si>
  <si>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</si>
  <si>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</si>
  <si>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</si>
  <si>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</si>
  <si>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</si>
  <si>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</si>
  <si>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</si>
  <si>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</si>
  <si>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</si>
  <si>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</si>
  <si>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</si>
  <si>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</si>
  <si>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</si>
  <si>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</si>
  <si>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</si>
  <si>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</si>
  <si>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</si>
  <si>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</si>
  <si>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</si>
  <si>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</si>
  <si>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</si>
  <si>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</si>
  <si>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</si>
  <si>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</si>
  <si>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</si>
  <si>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</si>
  <si>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</si>
  <si>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</si>
  <si>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</si>
  <si>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</si>
  <si>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</si>
  <si>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</si>
  <si>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</si>
  <si>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</si>
  <si>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</si>
  <si>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</si>
  <si>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</si>
  <si>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</si>
  <si>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</si>
  <si>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</si>
  <si>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</si>
  <si>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</si>
  <si>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</si>
  <si>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</si>
  <si>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</si>
  <si>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</si>
  <si>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</si>
  <si>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</si>
  <si>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</si>
  <si>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</si>
  <si>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</si>
  <si>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</si>
  <si>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</si>
  <si>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</si>
  <si>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</si>
  <si>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</si>
  <si>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</si>
  <si>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</si>
  <si>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</si>
  <si>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</si>
  <si>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</si>
  <si>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</si>
  <si>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</si>
  <si>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</si>
  <si>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</si>
  <si>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</si>
  <si>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</si>
  <si>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</si>
  <si>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</si>
  <si>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</si>
  <si>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</si>
  <si>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</si>
  <si>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</si>
  <si>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</si>
  <si>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</si>
  <si>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</si>
  <si>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</si>
  <si>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</si>
  <si>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</si>
  <si>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</si>
  <si>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</si>
  <si>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</si>
  <si>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</si>
  <si>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</si>
  <si>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</si>
  <si>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</si>
  <si>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</si>
  <si>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</si>
  <si>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</si>
  <si>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</si>
  <si>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</si>
  <si>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</si>
  <si>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</si>
  <si>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</si>
  <si>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</si>
  <si>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</si>
  <si>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</si>
  <si>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</si>
  <si>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</si>
  <si>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</si>
  <si>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</si>
  <si>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</si>
  <si>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</si>
  <si>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</si>
  <si>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</si>
  <si>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</si>
  <si>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</si>
  <si>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</si>
  <si>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</si>
  <si>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</si>
  <si>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</si>
  <si>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</si>
  <si>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</si>
  <si>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</si>
  <si>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</si>
  <si>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</si>
  <si>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</si>
  <si>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</si>
  <si>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</si>
  <si>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</si>
  <si>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</si>
  <si>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</si>
  <si>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</si>
  <si>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</si>
  <si>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</si>
  <si>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</si>
  <si>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</si>
  <si>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</si>
  <si>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</si>
  <si>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</si>
  <si>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</si>
  <si>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</si>
  <si>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</si>
  <si>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</si>
  <si>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</si>
  <si>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</si>
  <si>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</si>
  <si>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</si>
  <si>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</si>
  <si>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</si>
  <si>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</si>
  <si>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</si>
  <si>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</si>
  <si>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</si>
  <si>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</si>
  <si>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</si>
  <si>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</si>
  <si>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</si>
  <si>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</si>
  <si>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</si>
  <si>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</si>
  <si>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</si>
  <si>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</si>
  <si>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</si>
  <si>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</si>
  <si>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</si>
  <si>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</si>
  <si>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</si>
  <si>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</si>
  <si>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</si>
  <si>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</si>
  <si>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</si>
  <si>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</si>
  <si>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</si>
  <si>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</si>
  <si>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</si>
  <si>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</si>
  <si>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</si>
  <si>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</si>
  <si>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</si>
  <si>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</si>
  <si>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</si>
  <si>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</si>
  <si>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</si>
  <si>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</si>
  <si>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</si>
  <si>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</si>
  <si>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</si>
  <si>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</si>
  <si>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</si>
  <si>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</si>
  <si>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</si>
  <si>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</si>
  <si>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</si>
  <si>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</si>
  <si>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</si>
  <si>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</si>
  <si>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</si>
  <si>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</si>
  <si>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</si>
  <si>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</si>
  <si>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</si>
  <si>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</si>
  <si>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</si>
  <si>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</si>
  <si>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</si>
  <si>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</si>
  <si>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</si>
  <si>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</si>
  <si>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</si>
  <si>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</si>
  <si>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</si>
  <si>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</si>
  <si>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</si>
  <si>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</si>
  <si>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</si>
  <si>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</si>
  <si>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</si>
  <si>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</si>
  <si>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</si>
  <si>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</si>
  <si>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</si>
  <si>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</si>
  <si>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</si>
  <si>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</si>
  <si>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</si>
  <si>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</si>
  <si>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</si>
  <si>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</si>
  <si>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</si>
  <si>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</si>
  <si>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</si>
  <si>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</si>
  <si>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</si>
  <si>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</si>
  <si>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</si>
  <si>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</si>
  <si>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</si>
  <si>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</si>
  <si>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</si>
  <si>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</si>
  <si>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</si>
  <si>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</si>
  <si>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</si>
  <si>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</si>
  <si>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</si>
  <si>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</si>
  <si>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</si>
  <si>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</si>
  <si>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</si>
  <si>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</si>
  <si>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</si>
  <si>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</si>
  <si>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</si>
  <si>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</si>
  <si>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</si>
  <si>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</si>
  <si>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</si>
  <si>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</si>
  <si>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</si>
  <si>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</si>
  <si>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</si>
  <si>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</si>
  <si>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</si>
  <si>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</si>
  <si>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</si>
  <si>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</si>
  <si>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</si>
  <si>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</si>
  <si>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</si>
  <si>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</si>
  <si>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</si>
  <si>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</si>
  <si>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</si>
  <si>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</si>
  <si>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</si>
  <si>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</si>
  <si>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</si>
  <si>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</si>
  <si>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</si>
  <si>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</si>
  <si>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</si>
  <si>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</si>
  <si>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</si>
  <si>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</si>
  <si>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</si>
  <si>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</si>
  <si>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</si>
  <si>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</si>
  <si>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</si>
  <si>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</si>
  <si>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</si>
  <si>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</si>
  <si>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</si>
  <si>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</si>
  <si>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</si>
  <si>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</si>
  <si>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</si>
  <si>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</si>
  <si>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</si>
  <si>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</si>
  <si>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</si>
  <si>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</si>
  <si>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</si>
  <si>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</si>
  <si>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</si>
  <si>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</si>
  <si>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</si>
  <si>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</si>
  <si>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</si>
  <si>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</si>
  <si>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</si>
  <si>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</si>
  <si>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</si>
  <si>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</si>
  <si>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</si>
  <si>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</si>
  <si>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</si>
  <si>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</si>
  <si>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</si>
  <si>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</si>
  <si>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</si>
  <si>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</si>
  <si>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</si>
  <si>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</si>
  <si>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</si>
  <si>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</si>
  <si>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</si>
  <si>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</si>
  <si>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</si>
  <si>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</si>
  <si>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</si>
  <si>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</si>
  <si>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</si>
  <si>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</si>
  <si>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</si>
  <si>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</si>
  <si>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</si>
  <si>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</si>
  <si>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</si>
  <si>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</si>
  <si>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</si>
  <si>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</si>
  <si>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</si>
  <si>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</si>
  <si>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</si>
  <si>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</si>
  <si>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</si>
  <si>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</si>
  <si>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</si>
  <si>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</si>
  <si>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</si>
  <si>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</si>
  <si>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</si>
  <si>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</si>
  <si>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</si>
  <si>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</si>
  <si>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</si>
  <si>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</si>
  <si>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</si>
  <si>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</si>
  <si>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</si>
  <si>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</si>
  <si>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</si>
  <si>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</si>
  <si>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</si>
  <si>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</si>
  <si>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</si>
  <si>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</si>
  <si>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</si>
  <si>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</si>
  <si>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</si>
  <si>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</si>
  <si>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</si>
  <si>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</si>
  <si>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</si>
  <si>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</si>
  <si>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</si>
  <si>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</si>
  <si>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</si>
  <si>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</si>
  <si>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</si>
  <si>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</si>
  <si>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</si>
  <si>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</si>
  <si>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</si>
  <si>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</si>
  <si>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</si>
  <si>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</si>
  <si>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</si>
  <si>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</si>
  <si>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</si>
  <si>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</si>
  <si>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</si>
  <si>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</si>
  <si>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</si>
  <si>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</si>
  <si>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</si>
  <si>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</si>
  <si>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</si>
  <si>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</si>
  <si>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</si>
  <si>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</si>
  <si>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</si>
  <si>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</si>
  <si>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</si>
  <si>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</si>
  <si>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</si>
  <si>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</si>
  <si>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</si>
  <si>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</si>
  <si>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</si>
  <si>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</si>
  <si>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</si>
  <si>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</si>
  <si>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</si>
  <si>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</si>
  <si>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</si>
  <si>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</si>
  <si>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</si>
  <si>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</si>
  <si>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</si>
  <si>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</si>
  <si>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</si>
  <si>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</si>
  <si>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</si>
  <si>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</si>
  <si>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</si>
  <si>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</si>
  <si>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</si>
  <si>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</si>
  <si>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</si>
  <si>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</si>
  <si>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</si>
  <si>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</si>
  <si>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</si>
  <si>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</si>
  <si>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</si>
  <si>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</si>
  <si>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</si>
  <si>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</si>
  <si>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</si>
  <si>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</si>
  <si>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</si>
  <si>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</si>
  <si>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</si>
  <si>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</si>
  <si>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</si>
  <si>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</si>
  <si>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</si>
  <si>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</si>
  <si>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</si>
  <si>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</si>
  <si>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</si>
  <si>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</si>
  <si>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</si>
  <si>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</si>
  <si>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</si>
  <si>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</si>
  <si>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</si>
  <si>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</si>
  <si>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</si>
  <si>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</si>
  <si>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</si>
  <si>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</si>
  <si>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</si>
  <si>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</si>
  <si>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</si>
  <si>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</si>
  <si>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</si>
  <si>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</si>
  <si>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</si>
  <si>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</si>
  <si>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</si>
  <si>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</si>
  <si>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</si>
  <si>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</si>
  <si>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</si>
  <si>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</si>
  <si>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</si>
  <si>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</si>
  <si>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</si>
  <si>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</si>
  <si>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</si>
  <si>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</si>
  <si>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</si>
  <si>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</si>
  <si>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</si>
  <si>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</si>
  <si>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</si>
  <si>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</si>
  <si>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</si>
  <si>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</si>
  <si>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</si>
  <si>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</si>
  <si>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</si>
  <si>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</si>
  <si>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</si>
  <si>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</si>
  <si>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</si>
  <si>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</si>
  <si>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</si>
  <si>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</si>
  <si>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</si>
  <si>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</si>
  <si>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</si>
  <si>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</si>
  <si>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</si>
  <si>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</si>
  <si>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</si>
  <si>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</si>
  <si>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</si>
  <si>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</si>
  <si>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</si>
  <si>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</si>
  <si>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</si>
  <si>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</si>
  <si>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</si>
  <si>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</si>
  <si>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</si>
  <si>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</si>
  <si>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</si>
  <si>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</si>
  <si>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</si>
  <si>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</si>
  <si>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</si>
  <si>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</si>
  <si>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</si>
  <si>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</si>
  <si>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</si>
  <si>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</si>
  <si>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</si>
  <si>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</si>
  <si>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</si>
  <si>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</si>
  <si>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</si>
  <si>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</si>
  <si>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</si>
  <si>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</si>
  <si>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</si>
  <si>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</si>
  <si>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</si>
  <si>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</si>
  <si>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</si>
  <si>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</si>
  <si>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</si>
  <si>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</si>
  <si>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</si>
  <si>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</si>
  <si>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</si>
  <si>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</si>
  <si>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</si>
  <si>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</si>
  <si>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</si>
  <si>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</si>
  <si>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</si>
  <si>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</si>
  <si>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</si>
  <si>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</si>
  <si>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</si>
  <si>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</si>
  <si>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</si>
  <si>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</si>
  <si>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</si>
  <si>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</si>
  <si>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</si>
  <si>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</si>
  <si>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</si>
  <si>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</si>
  <si>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</si>
  <si>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</si>
  <si>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</si>
  <si>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</si>
  <si>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</si>
  <si>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</si>
  <si>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</si>
  <si>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</si>
  <si>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</si>
  <si>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</si>
  <si>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</si>
  <si>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</si>
  <si>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</si>
  <si>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</si>
  <si>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</si>
  <si>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</si>
  <si>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</si>
  <si>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</si>
  <si>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</si>
  <si>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</si>
  <si>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</si>
  <si>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</si>
  <si>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</si>
  <si>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</si>
  <si>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</si>
  <si>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</si>
  <si>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</si>
  <si>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</si>
  <si>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</si>
  <si>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</si>
  <si>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</si>
  <si>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</si>
  <si>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</si>
  <si>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</si>
  <si>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</si>
  <si>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</si>
  <si>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</si>
  <si>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</si>
  <si>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</si>
  <si>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</si>
  <si>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</si>
  <si>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</si>
  <si>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</si>
  <si>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</si>
  <si>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</si>
  <si>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</si>
  <si>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</si>
  <si>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</si>
  <si>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</si>
  <si>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</si>
  <si>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</si>
  <si>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</si>
  <si>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</si>
  <si>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</si>
  <si>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</si>
  <si>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</si>
  <si>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</si>
  <si>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</si>
  <si>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</si>
  <si>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</si>
  <si>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</si>
  <si>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</si>
  <si>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</si>
  <si>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</si>
  <si>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</si>
  <si>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</si>
  <si>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</si>
  <si>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</si>
  <si>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</si>
  <si>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</si>
  <si>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</si>
  <si>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</si>
  <si>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</si>
  <si>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</si>
  <si>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</si>
  <si>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</si>
  <si>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</si>
  <si>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</si>
  <si>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</si>
  <si>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</si>
  <si>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</si>
  <si>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</si>
  <si>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</si>
  <si>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</si>
  <si>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</si>
  <si>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</si>
  <si>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</si>
  <si>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</si>
  <si>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</si>
  <si>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</si>
  <si>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</si>
  <si>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</si>
  <si>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</si>
  <si>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</si>
  <si>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</si>
  <si>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</si>
  <si>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</si>
  <si>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</si>
  <si>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</si>
  <si>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</si>
  <si>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</si>
  <si>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</si>
  <si>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</si>
  <si>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</si>
  <si>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</si>
  <si>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</si>
  <si>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</si>
  <si>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</si>
  <si>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</si>
  <si>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</si>
  <si>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</si>
  <si>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</si>
  <si>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</si>
  <si>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</si>
  <si>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</si>
  <si>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</si>
  <si>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</si>
  <si>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</si>
  <si>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</si>
  <si>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</si>
  <si>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</si>
  <si>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</si>
  <si>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</si>
  <si>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</si>
  <si>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</si>
  <si>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</si>
  <si>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</si>
  <si>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</si>
  <si>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</si>
  <si>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</si>
  <si>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</si>
  <si>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</si>
  <si>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</si>
  <si>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</si>
  <si>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</si>
  <si>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</si>
  <si>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</si>
  <si>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</si>
  <si>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</si>
  <si>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</si>
  <si>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</si>
  <si>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</si>
  <si>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</si>
  <si>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</si>
  <si>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</si>
  <si>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</si>
  <si>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</si>
  <si>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</si>
  <si>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</si>
  <si>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</si>
  <si>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</si>
  <si>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</si>
  <si>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</si>
  <si>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</si>
  <si>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</si>
  <si>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</si>
  <si>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</si>
  <si>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</si>
  <si>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</si>
  <si>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</si>
  <si>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</si>
  <si>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</si>
  <si>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</si>
  <si>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</si>
  <si>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</si>
  <si>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</si>
  <si>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</si>
  <si>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</si>
  <si>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</si>
  <si>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</si>
  <si>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</si>
  <si>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</si>
  <si>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</si>
  <si>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</si>
  <si>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</si>
  <si>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</si>
  <si>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</si>
  <si>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</si>
  <si>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</si>
  <si>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</si>
  <si>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</si>
  <si>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</si>
  <si>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</si>
  <si>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</si>
  <si>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</si>
  <si>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</si>
  <si>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</si>
  <si>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</si>
  <si>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</si>
  <si>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</si>
  <si>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</si>
  <si>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</si>
  <si>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</si>
  <si>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</si>
  <si>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</si>
  <si>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</si>
  <si>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</si>
  <si>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</si>
  <si>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</si>
  <si>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</si>
  <si>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</si>
  <si>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</si>
  <si>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</si>
  <si>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</si>
  <si>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</si>
  <si>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</si>
  <si>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</si>
  <si>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</si>
  <si>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</si>
  <si>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</si>
  <si>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</si>
  <si>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</si>
  <si>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</si>
  <si>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</si>
  <si>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</si>
  <si>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</si>
  <si>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</si>
  <si>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</si>
  <si>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</si>
  <si>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</si>
  <si>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</si>
  <si>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</si>
  <si>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</si>
  <si>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</si>
  <si>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</si>
  <si>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</si>
  <si>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</si>
  <si>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</si>
  <si>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</si>
  <si>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</si>
  <si>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</si>
  <si>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</si>
  <si>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</si>
  <si>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</si>
  <si>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</si>
  <si>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</si>
  <si>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</si>
  <si>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</si>
  <si>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</si>
  <si>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</si>
  <si>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</si>
  <si>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</si>
  <si>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</si>
  <si>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</si>
  <si>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</si>
  <si>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</si>
  <si>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</si>
  <si>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</si>
  <si>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</si>
  <si>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</si>
  <si>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</si>
  <si>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</si>
  <si>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</si>
  <si>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</si>
  <si>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</si>
  <si>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</si>
  <si>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</si>
  <si>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</si>
  <si>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</si>
  <si>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</si>
  <si>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</si>
  <si>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</si>
  <si>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</si>
  <si>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</si>
  <si>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</si>
  <si>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</si>
  <si>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</si>
  <si>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</si>
  <si>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</si>
  <si>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</si>
  <si>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</si>
  <si>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</si>
  <si>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</si>
  <si>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</si>
  <si>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</si>
  <si>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</si>
  <si>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</si>
  <si>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</si>
  <si>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</si>
  <si>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</si>
  <si>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</si>
  <si>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</si>
  <si>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</si>
  <si>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</si>
  <si>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</si>
  <si>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</si>
  <si>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</si>
  <si>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</si>
  <si>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</si>
  <si>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</si>
  <si>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</si>
  <si>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</si>
  <si>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</si>
  <si>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</si>
  <si>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</si>
  <si>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</si>
  <si>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</si>
  <si>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</si>
  <si>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</si>
  <si>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</si>
  <si>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</si>
  <si>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</si>
  <si>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</si>
  <si>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</si>
  <si>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</si>
  <si>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</si>
  <si>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</si>
  <si>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</si>
  <si>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</si>
  <si>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</si>
  <si>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</si>
  <si>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</si>
  <si>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</si>
  <si>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</si>
  <si>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</si>
  <si>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</si>
  <si>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</si>
  <si>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</si>
  <si>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</si>
  <si>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</si>
  <si>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</si>
  <si>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</si>
  <si>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</si>
  <si>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</si>
  <si>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</si>
  <si>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</si>
  <si>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</si>
  <si>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</si>
  <si>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</si>
  <si>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</si>
  <si>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</si>
  <si>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</si>
  <si>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</si>
  <si>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</si>
  <si>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</si>
  <si>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</si>
  <si>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</si>
  <si>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</si>
  <si>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</si>
  <si>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</si>
  <si>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</si>
  <si>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</si>
  <si>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</si>
  <si>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</si>
  <si>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</si>
  <si>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</si>
  <si>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</si>
  <si>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</si>
  <si>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</si>
  <si>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</si>
  <si>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</si>
  <si>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</si>
  <si>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</si>
  <si>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</si>
  <si>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</si>
  <si>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</si>
  <si>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</si>
  <si>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</si>
  <si>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</si>
  <si>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</si>
  <si>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</si>
  <si>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</si>
  <si>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</si>
  <si>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</si>
  <si>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</si>
  <si>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</si>
  <si>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</si>
  <si>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</si>
  <si>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</si>
  <si>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</si>
  <si>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</si>
  <si>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</si>
  <si>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</si>
  <si>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</si>
  <si>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</si>
  <si>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</si>
  <si>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</si>
  <si>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</si>
  <si>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</si>
  <si>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</si>
  <si>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</si>
  <si>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</si>
  <si>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</si>
  <si>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</si>
  <si>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</si>
  <si>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</si>
  <si>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</si>
  <si>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</si>
  <si>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</si>
  <si>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</si>
  <si>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</si>
  <si>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</si>
  <si>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</si>
  <si>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</si>
  <si>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</si>
  <si>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</si>
  <si>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</si>
  <si>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</si>
  <si>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</si>
  <si>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</si>
  <si>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</si>
  <si>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</si>
  <si>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</si>
  <si>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</si>
  <si>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</si>
  <si>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</si>
  <si>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</si>
  <si>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</si>
  <si>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</si>
  <si>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</si>
  <si>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</si>
  <si>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</si>
  <si>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</si>
  <si>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</si>
  <si>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</si>
  <si>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</si>
  <si>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</si>
  <si>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</si>
  <si>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</si>
  <si>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</si>
  <si>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</si>
  <si>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</si>
  <si>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</si>
  <si>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</si>
  <si>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</si>
  <si>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</si>
  <si>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</si>
  <si>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</si>
  <si>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</si>
  <si>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</si>
  <si>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</si>
  <si>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</si>
  <si>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</si>
  <si>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</si>
  <si>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</si>
  <si>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</si>
  <si>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</si>
  <si>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</si>
  <si>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</si>
  <si>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</si>
  <si>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</si>
  <si>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</si>
  <si>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</si>
  <si>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</si>
  <si>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</si>
  <si>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</si>
  <si>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</si>
  <si>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</si>
  <si>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</si>
  <si>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</si>
  <si>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</si>
  <si>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</si>
  <si>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</si>
  <si>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</si>
  <si>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</si>
  <si>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</si>
  <si>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</si>
  <si>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</si>
  <si>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</si>
  <si>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</si>
  <si>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</si>
  <si>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</si>
  <si>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</si>
  <si>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</si>
  <si>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</si>
  <si>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</si>
  <si>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</si>
  <si>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</si>
  <si>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</si>
  <si>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</si>
  <si>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</si>
  <si>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</si>
  <si>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</si>
  <si>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</si>
  <si>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</si>
  <si>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</si>
  <si>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</si>
  <si>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</si>
  <si>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</si>
  <si>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</si>
  <si>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</si>
  <si>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</si>
  <si>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</si>
  <si>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</si>
  <si>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</si>
  <si>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</si>
  <si>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</si>
  <si>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</si>
  <si>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</si>
  <si>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</si>
  <si>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</si>
  <si>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</si>
  <si>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</si>
  <si>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</si>
  <si>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</si>
  <si>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</si>
  <si>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</si>
  <si>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</si>
  <si>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</si>
  <si>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</si>
  <si>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</si>
  <si>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</si>
  <si>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</si>
  <si>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</si>
  <si>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</si>
  <si>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</si>
  <si>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</si>
  <si>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</si>
  <si>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</si>
  <si>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</si>
  <si>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</si>
  <si>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</si>
  <si>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</si>
  <si>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</si>
  <si>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</si>
  <si>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</si>
  <si>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</si>
  <si>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</si>
  <si>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</si>
  <si>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</si>
  <si>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</si>
  <si>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</si>
  <si>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</si>
  <si>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</si>
  <si>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</si>
  <si>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</si>
  <si>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</si>
  <si>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</si>
  <si>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</si>
  <si>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</si>
  <si>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</si>
  <si>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</si>
  <si>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</si>
  <si>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</si>
  <si>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</si>
  <si>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</si>
  <si>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</si>
  <si>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</si>
  <si>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</si>
  <si>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</si>
  <si>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</si>
  <si>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</si>
  <si>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</si>
  <si>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</si>
  <si>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</si>
  <si>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</si>
  <si>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</si>
  <si>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</si>
  <si>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</si>
  <si>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</si>
  <si>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</si>
  <si>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</si>
  <si>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</si>
  <si>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</si>
  <si>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</si>
  <si>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</si>
  <si>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</si>
  <si>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</si>
  <si>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</si>
  <si>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</si>
  <si>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</si>
  <si>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</si>
  <si>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</si>
  <si>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</si>
  <si>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</si>
  <si>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</si>
  <si>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</si>
  <si>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</si>
  <si>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</si>
  <si>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</si>
  <si>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</si>
  <si>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</si>
  <si>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</si>
  <si>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</si>
  <si>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</si>
  <si>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</si>
  <si>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</si>
  <si>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</si>
  <si>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</si>
  <si>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</si>
  <si>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</si>
  <si>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</si>
  <si>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</si>
  <si>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</si>
  <si>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</si>
  <si>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</si>
  <si>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</si>
  <si>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</si>
  <si>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</si>
  <si>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</si>
  <si>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</si>
  <si>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</si>
  <si>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</si>
  <si>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</si>
  <si>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</si>
  <si>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</si>
  <si>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</si>
  <si>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</si>
  <si>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</si>
  <si>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</si>
  <si>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</si>
  <si>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</si>
  <si>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</si>
  <si>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</si>
  <si>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</si>
  <si>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</si>
  <si>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</si>
  <si>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</si>
  <si>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</si>
  <si>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</si>
  <si>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</si>
  <si>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</si>
  <si>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</si>
  <si>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</si>
  <si>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</si>
  <si>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</si>
  <si>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</si>
  <si>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</si>
  <si>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</si>
  <si>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</si>
  <si>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</si>
  <si>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</si>
  <si>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</si>
  <si>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</si>
  <si>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</si>
  <si>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</si>
  <si>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</si>
  <si>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</si>
  <si>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</si>
  <si>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</si>
  <si>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</si>
  <si>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</si>
  <si>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</si>
  <si>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</si>
  <si>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</si>
  <si>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</si>
  <si>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</si>
  <si>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</si>
  <si>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</si>
  <si>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</si>
  <si>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</si>
  <si>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</si>
  <si>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</si>
  <si>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</si>
  <si>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</si>
  <si>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</si>
  <si>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</si>
  <si>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</si>
  <si>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</si>
  <si>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</si>
  <si>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</si>
  <si>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</si>
  <si>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</si>
  <si>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</si>
  <si>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</si>
  <si>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</si>
  <si>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</si>
  <si>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</si>
  <si>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</si>
  <si>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</si>
  <si>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</si>
  <si>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</si>
  <si>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</si>
  <si>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</si>
  <si>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</si>
  <si>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</si>
  <si>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</si>
  <si>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</si>
  <si>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</si>
  <si>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</si>
  <si>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</si>
  <si>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</si>
  <si>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</si>
  <si>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</si>
  <si>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</si>
  <si>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</si>
  <si>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</si>
  <si>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</si>
  <si>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</si>
  <si>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</si>
  <si>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</si>
  <si>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</si>
  <si>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</si>
  <si>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</si>
  <si>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</si>
  <si>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</si>
  <si>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</si>
  <si>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</si>
  <si>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</si>
  <si>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</si>
  <si>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</si>
  <si>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</si>
  <si>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</si>
  <si>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</si>
  <si>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</si>
  <si>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</si>
  <si>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</si>
  <si>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</si>
  <si>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</si>
  <si>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</si>
  <si>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</si>
  <si>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</si>
  <si>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</si>
  <si>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</si>
  <si>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</si>
  <si>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</si>
  <si>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</si>
  <si>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</si>
  <si>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</si>
  <si>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</si>
  <si>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</si>
  <si>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</si>
  <si>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</si>
  <si>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</si>
  <si>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</si>
  <si>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</si>
  <si>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</si>
  <si>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</si>
  <si>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</si>
  <si>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</si>
  <si>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</si>
  <si>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</si>
  <si>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</si>
  <si>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</si>
  <si>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</si>
  <si>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</si>
  <si>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</si>
  <si>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</si>
  <si>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</si>
  <si>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</si>
  <si>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</si>
  <si>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</si>
  <si>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</si>
  <si>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</si>
  <si>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</si>
  <si>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</si>
  <si>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</si>
  <si>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</si>
  <si>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</si>
  <si>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</si>
  <si>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</si>
  <si>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</si>
  <si>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</si>
  <si>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</si>
  <si>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</si>
  <si>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</si>
  <si>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</si>
  <si>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</si>
  <si>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</si>
  <si>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</si>
  <si>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</si>
  <si>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</si>
  <si>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</si>
  <si>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</si>
  <si>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</si>
  <si>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</si>
  <si>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</si>
  <si>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</si>
  <si>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</si>
  <si>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</si>
  <si>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</si>
  <si>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</si>
  <si>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</si>
  <si>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</si>
  <si>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</si>
  <si>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</si>
  <si>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</si>
  <si>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</si>
  <si>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</si>
  <si>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</si>
  <si>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</si>
  <si>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</si>
  <si>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</si>
  <si>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</si>
  <si>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</si>
  <si>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</si>
  <si>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</si>
  <si>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</si>
  <si>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</si>
  <si>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</si>
  <si>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</si>
  <si>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</si>
  <si>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</si>
  <si>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</si>
  <si>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</si>
  <si>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</si>
  <si>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</si>
  <si>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</si>
  <si>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</si>
  <si>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</si>
  <si>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</si>
  <si>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</si>
  <si>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</si>
  <si>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</si>
  <si>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</si>
  <si>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</si>
  <si>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</si>
  <si>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</si>
  <si>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</si>
  <si>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</si>
  <si>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</si>
  <si>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</si>
  <si>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</si>
  <si>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</si>
  <si>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</si>
  <si>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</si>
  <si>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</si>
  <si>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</si>
  <si>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</si>
  <si>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</si>
  <si>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</si>
  <si>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</si>
  <si>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</si>
  <si>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</si>
  <si>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</si>
  <si>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</si>
  <si>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</si>
  <si>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</si>
  <si>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</si>
  <si>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</si>
  <si>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</si>
  <si>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</si>
  <si>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</si>
  <si>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</si>
  <si>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</si>
  <si>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</si>
  <si>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</si>
  <si>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</si>
  <si>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</si>
  <si>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</si>
  <si>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</si>
  <si>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</si>
  <si>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</si>
  <si>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</si>
  <si>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</si>
  <si>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</si>
  <si>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</si>
  <si>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</si>
  <si>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</si>
  <si>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</si>
  <si>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</si>
  <si>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</si>
  <si>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</si>
  <si>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</si>
  <si>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</si>
  <si>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</si>
  <si>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</si>
  <si>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</si>
  <si>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</si>
  <si>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</si>
  <si>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</si>
  <si>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</si>
  <si>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</si>
  <si>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</si>
  <si>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</si>
  <si>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</si>
  <si>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</si>
  <si>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</si>
  <si>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</si>
  <si>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</si>
  <si>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</si>
  <si>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</si>
  <si>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</si>
  <si>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</si>
  <si>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</si>
  <si>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</si>
  <si>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</si>
  <si>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</si>
  <si>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</si>
  <si>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</si>
  <si>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</si>
  <si>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</si>
  <si>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</si>
  <si>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</si>
  <si>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</si>
  <si>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</si>
  <si>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</si>
  <si>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</si>
  <si>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</si>
  <si>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</si>
  <si>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</si>
  <si>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</si>
  <si>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</si>
  <si>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</si>
  <si>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</si>
  <si>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</si>
  <si>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</si>
  <si>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</si>
  <si>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</si>
  <si>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</si>
  <si>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</si>
  <si>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</si>
  <si>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</si>
  <si>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</si>
  <si>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</si>
  <si>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</si>
  <si>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</si>
  <si>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</si>
  <si>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</si>
  <si>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</si>
  <si>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</si>
  <si>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</si>
  <si>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</si>
  <si>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</si>
  <si>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</si>
  <si>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</si>
  <si>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</si>
  <si>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</si>
  <si>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</si>
  <si>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</si>
  <si>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</si>
  <si>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</si>
  <si>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</si>
  <si>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</si>
  <si>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</si>
  <si>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</si>
  <si>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</si>
  <si>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</si>
  <si>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</si>
  <si>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</si>
  <si>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</si>
  <si>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</si>
  <si>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</si>
  <si>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</si>
  <si>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</si>
  <si>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</si>
  <si>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</si>
  <si>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</si>
  <si>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</si>
  <si>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</si>
  <si>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</si>
  <si>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</si>
  <si>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</si>
  <si>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</si>
  <si>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</si>
  <si>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</si>
  <si>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</si>
  <si>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</si>
  <si>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</si>
  <si>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</si>
  <si>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</si>
  <si>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</si>
  <si>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</si>
  <si>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</si>
  <si>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</si>
  <si>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</si>
  <si>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</si>
  <si>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</si>
  <si>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</si>
  <si>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</si>
  <si>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</si>
  <si>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</si>
  <si>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</si>
  <si>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</si>
  <si>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</si>
  <si>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</si>
  <si>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</si>
  <si>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</si>
  <si>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</si>
  <si>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</si>
  <si>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</si>
  <si>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</si>
  <si>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</si>
  <si>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</si>
  <si>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</si>
  <si>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</si>
  <si>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</si>
  <si>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</si>
  <si>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</si>
  <si>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</si>
  <si>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</si>
  <si>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</si>
  <si>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</si>
  <si>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</si>
  <si>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</si>
  <si>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</si>
  <si>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</si>
  <si>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</si>
  <si>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</si>
  <si>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</si>
  <si>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</si>
  <si>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</si>
  <si>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</si>
  <si>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</si>
  <si>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</si>
  <si>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</si>
  <si>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</si>
  <si>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</si>
  <si>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</si>
  <si>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</si>
  <si>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</si>
  <si>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</si>
  <si>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</si>
  <si>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</si>
  <si>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</si>
  <si>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</si>
  <si>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</si>
  <si>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</si>
  <si>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</si>
  <si>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</si>
  <si>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</si>
  <si>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</si>
  <si>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</si>
  <si>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</si>
  <si>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</si>
  <si>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</si>
  <si>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</si>
  <si>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</si>
  <si>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</si>
  <si>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</si>
  <si>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</si>
  <si>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</si>
  <si>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</si>
  <si>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</si>
  <si>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</si>
  <si>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</si>
  <si>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</si>
  <si>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</si>
  <si>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</si>
  <si>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</si>
  <si>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</si>
  <si>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</si>
  <si>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</si>
  <si>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</si>
  <si>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</si>
  <si>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</si>
  <si>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</si>
  <si>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</si>
  <si>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</si>
  <si>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</si>
  <si>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</si>
  <si>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</si>
  <si>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</si>
  <si>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</si>
  <si>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</si>
  <si>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</si>
  <si>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</si>
  <si>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</si>
  <si>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</si>
  <si>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</si>
  <si>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</si>
  <si>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</si>
  <si>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</si>
  <si>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</si>
  <si>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</si>
  <si>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</si>
  <si>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</si>
  <si>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</si>
  <si>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</si>
  <si>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</si>
  <si>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</si>
  <si>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</si>
  <si>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</si>
  <si>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</si>
  <si>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</si>
  <si>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</si>
  <si>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</si>
  <si>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</si>
  <si>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</si>
  <si>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</si>
  <si>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</si>
  <si>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</si>
  <si>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</si>
  <si>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</si>
  <si>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</si>
  <si>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</si>
  <si>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</si>
  <si>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</si>
  <si>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</si>
  <si>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</si>
  <si>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</si>
  <si>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</si>
  <si>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</si>
  <si>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</si>
  <si>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</si>
  <si>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</si>
  <si>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</si>
  <si>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</si>
  <si>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</si>
  <si>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</si>
  <si>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</si>
  <si>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</si>
  <si>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</si>
  <si>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</si>
  <si>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</si>
  <si>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</si>
  <si>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</si>
  <si>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</si>
  <si>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</si>
  <si>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</si>
  <si>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</si>
  <si>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</si>
  <si>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</si>
  <si>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</si>
  <si>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</si>
  <si>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</si>
  <si>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</si>
  <si>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</si>
  <si>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</si>
  <si>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</si>
  <si>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</si>
  <si>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</si>
  <si>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</si>
  <si>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</si>
  <si>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</si>
  <si>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</si>
  <si>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</si>
  <si>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</si>
  <si>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</si>
  <si>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</si>
  <si>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</si>
  <si>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</si>
  <si>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</si>
  <si>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</si>
  <si>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</si>
  <si>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</si>
  <si>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</si>
  <si>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</si>
  <si>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</si>
  <si>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</si>
  <si>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</si>
  <si>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</si>
  <si>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</si>
  <si>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</si>
  <si>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</si>
  <si>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</si>
  <si>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</si>
  <si>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</si>
  <si>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</si>
  <si>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</si>
  <si>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</si>
  <si>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</si>
  <si>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</si>
  <si>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</si>
  <si>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</si>
  <si>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</si>
  <si>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</si>
  <si>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</si>
  <si>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</si>
  <si>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</si>
  <si>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</si>
  <si>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</si>
  <si>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</si>
  <si>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</si>
  <si>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</si>
  <si>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</si>
  <si>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</si>
  <si>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</si>
  <si>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</si>
  <si>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</si>
  <si>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</si>
  <si>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</si>
  <si>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</si>
  <si>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</si>
  <si>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</si>
  <si>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</si>
  <si>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</si>
  <si>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</si>
  <si>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</si>
  <si>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</si>
  <si>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</si>
  <si>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</si>
  <si>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</si>
  <si>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</si>
  <si>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</si>
  <si>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</si>
  <si>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</si>
  <si>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</si>
  <si>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</si>
  <si>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</si>
  <si>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</si>
  <si>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</si>
  <si>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</si>
  <si>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</si>
  <si>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</si>
  <si>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</si>
  <si>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</si>
  <si>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</si>
  <si>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</si>
  <si>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</si>
  <si>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</si>
  <si>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</si>
  <si>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</si>
  <si>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</si>
  <si>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</si>
  <si>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</si>
  <si>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</si>
  <si>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</si>
  <si>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</si>
  <si>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</si>
  <si>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</si>
  <si>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</si>
  <si>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</si>
  <si>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</si>
  <si>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</si>
  <si>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</si>
  <si>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</si>
  <si>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</si>
  <si>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</si>
  <si>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</si>
  <si>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</si>
  <si>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</si>
  <si>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</si>
  <si>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</si>
  <si>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</si>
  <si>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</si>
  <si>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</si>
  <si>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</si>
  <si>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</si>
  <si>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</si>
  <si>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</si>
  <si>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</si>
  <si>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</si>
  <si>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</si>
  <si>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</si>
  <si>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</si>
  <si>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</si>
  <si>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</si>
  <si>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</si>
  <si>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</si>
  <si>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</si>
  <si>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</si>
  <si>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</si>
  <si>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</si>
  <si>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</si>
  <si>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</si>
  <si>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</si>
  <si>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</si>
  <si>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</si>
  <si>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</si>
  <si>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</si>
  <si>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</si>
  <si>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</si>
  <si>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</si>
  <si>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</si>
  <si>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</si>
  <si>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</si>
  <si>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</si>
  <si>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</si>
  <si>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</si>
  <si>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</si>
  <si>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</si>
  <si>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</si>
  <si>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</si>
  <si>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</si>
  <si>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</si>
  <si>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</si>
  <si>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</si>
  <si>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</si>
  <si>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</si>
  <si>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</si>
  <si>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</si>
  <si>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</si>
  <si>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</si>
  <si>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</si>
  <si>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</si>
  <si>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</si>
  <si>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</si>
  <si>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</si>
  <si>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</si>
  <si>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</si>
  <si>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</si>
  <si>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</si>
  <si>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</si>
  <si>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</si>
  <si>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</si>
  <si>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</si>
  <si>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</si>
  <si>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</si>
  <si>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</si>
  <si>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</si>
  <si>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</si>
  <si>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</si>
  <si>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</si>
  <si>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</si>
  <si>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</si>
  <si>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</si>
  <si>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</si>
  <si>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</si>
  <si>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</si>
  <si>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</si>
  <si>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</si>
  <si>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</si>
  <si>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</si>
  <si>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</si>
  <si>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</si>
  <si>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</si>
  <si>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</si>
  <si>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</si>
  <si>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</si>
  <si>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</si>
  <si>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</si>
  <si>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</si>
  <si>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</si>
  <si>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</si>
  <si>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</si>
  <si>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</si>
  <si>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</si>
  <si>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</si>
  <si>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</si>
  <si>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</si>
  <si>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</si>
  <si>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</si>
  <si>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</si>
  <si>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</si>
  <si>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</si>
  <si>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</si>
  <si>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</si>
  <si>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</si>
  <si>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</si>
  <si>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</si>
  <si>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</si>
  <si>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</si>
  <si>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</si>
  <si>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</si>
  <si>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</si>
  <si>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</si>
  <si>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</si>
  <si>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</si>
  <si>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</si>
  <si>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</si>
  <si>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</si>
  <si>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</si>
  <si>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</si>
  <si>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</si>
  <si>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</si>
  <si>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</si>
  <si>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</si>
  <si>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</si>
  <si>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</si>
  <si>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</si>
  <si>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</si>
  <si>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</si>
  <si>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</si>
  <si>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</si>
  <si>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</si>
  <si>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</si>
  <si>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</si>
  <si>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</si>
  <si>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</si>
  <si>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</si>
  <si>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</si>
  <si>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</si>
  <si>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</si>
  <si>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</si>
  <si>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</si>
  <si>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</si>
  <si>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</si>
  <si>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</si>
  <si>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</si>
  <si>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</si>
  <si>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</si>
  <si>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</si>
  <si>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</si>
  <si>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</si>
  <si>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</si>
  <si>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</si>
  <si>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</si>
  <si>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</si>
  <si>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</si>
  <si>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</si>
  <si>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</si>
  <si>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</si>
  <si>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</si>
  <si>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</si>
  <si>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</si>
  <si>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</si>
  <si>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</si>
  <si>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</si>
  <si>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</si>
  <si>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</si>
  <si>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</si>
  <si>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</si>
  <si>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</si>
  <si>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</si>
  <si>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</si>
  <si>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</si>
  <si>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</si>
  <si>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</si>
  <si>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</si>
  <si>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</si>
  <si>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</si>
  <si>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</si>
  <si>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</si>
  <si>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</si>
  <si>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</si>
  <si>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</si>
  <si>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</si>
  <si>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</si>
  <si>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</si>
  <si>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</si>
  <si>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</si>
  <si>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</si>
  <si>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</si>
  <si>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</si>
  <si>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</si>
  <si>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</si>
  <si>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</si>
  <si>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</si>
  <si>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</si>
  <si>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</si>
  <si>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</si>
  <si>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</si>
  <si>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</si>
  <si>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</si>
  <si>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</si>
  <si>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</si>
  <si>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</si>
  <si>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</si>
  <si>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</si>
  <si>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</si>
  <si>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</si>
  <si>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</si>
  <si>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</si>
  <si>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</si>
  <si>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</si>
  <si>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</si>
  <si>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</si>
  <si>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</si>
  <si>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</si>
  <si>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</si>
  <si>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</si>
  <si>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</si>
  <si>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</si>
  <si>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</si>
  <si>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</si>
  <si>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</si>
  <si>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</si>
  <si>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</si>
  <si>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</si>
  <si>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</si>
  <si>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</si>
  <si>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</si>
  <si>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</si>
  <si>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</si>
  <si>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</si>
  <si>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</si>
  <si>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</si>
  <si>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</si>
  <si>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</si>
  <si>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</si>
  <si>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</si>
  <si>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</si>
  <si>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</si>
  <si>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</si>
  <si>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</si>
  <si>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</si>
  <si>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</si>
  <si>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</si>
  <si>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</si>
  <si>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</si>
  <si>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</si>
  <si>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</si>
  <si>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</si>
  <si>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</si>
  <si>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</si>
  <si>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</si>
  <si>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</si>
  <si>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</si>
  <si>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</si>
  <si>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</si>
  <si>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</si>
  <si>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</si>
  <si>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</si>
  <si>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</si>
  <si>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</si>
  <si>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</si>
  <si>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</si>
  <si>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</si>
  <si>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</si>
  <si>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</si>
  <si>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</si>
  <si>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</si>
  <si>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</si>
  <si>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</si>
  <si>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</si>
  <si>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</si>
  <si>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</si>
  <si>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</si>
  <si>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</si>
  <si>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</si>
  <si>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</si>
  <si>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</si>
  <si>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</si>
  <si>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</si>
  <si>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</si>
  <si>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</si>
  <si>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</si>
  <si>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</si>
  <si>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</si>
  <si>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</si>
  <si>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</si>
  <si>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</si>
  <si>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</si>
  <si>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</si>
  <si>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</si>
  <si>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</si>
  <si>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</si>
  <si>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</si>
  <si>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</si>
  <si>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</si>
  <si>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</si>
  <si>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</si>
  <si>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</si>
  <si>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</si>
  <si>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</si>
  <si>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</si>
  <si>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</si>
  <si>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</si>
  <si>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</si>
  <si>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</si>
  <si>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</si>
  <si>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</si>
  <si>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</si>
  <si>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</si>
  <si>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</si>
  <si>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</si>
  <si>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</si>
  <si>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</si>
  <si>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</si>
  <si>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</si>
  <si>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</si>
  <si>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</si>
  <si>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</si>
  <si>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</si>
  <si>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</si>
  <si>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</si>
  <si>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</si>
  <si>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</si>
  <si>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</si>
  <si>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</si>
  <si>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</si>
  <si>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</si>
  <si>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</si>
  <si>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</si>
  <si>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</si>
  <si>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</si>
  <si>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</si>
  <si>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</si>
  <si>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</si>
  <si>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</si>
  <si>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</si>
  <si>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</si>
  <si>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</si>
  <si>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</si>
  <si>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</si>
  <si>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</si>
  <si>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</si>
  <si>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</si>
  <si>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</si>
  <si>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</si>
  <si>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</si>
  <si>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</si>
  <si>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</si>
  <si>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</si>
  <si>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</si>
  <si>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</si>
  <si>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</si>
  <si>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</si>
  <si>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</si>
  <si>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</si>
  <si>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</si>
  <si>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</si>
  <si>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</si>
  <si>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</si>
  <si>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</si>
  <si>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</si>
  <si>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</si>
  <si>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</si>
  <si>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</si>
  <si>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</si>
  <si>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</si>
  <si>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</si>
  <si>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</si>
  <si>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</si>
  <si>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</si>
  <si>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</si>
  <si>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</si>
  <si>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</si>
  <si>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</si>
  <si>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</si>
  <si>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</si>
  <si>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</si>
  <si>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</si>
  <si>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</si>
  <si>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</si>
  <si>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</si>
  <si>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</si>
  <si>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</si>
  <si>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</si>
  <si>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</si>
  <si>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</si>
  <si>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</si>
  <si>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</si>
  <si>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</si>
  <si>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</si>
  <si>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</si>
  <si>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</si>
  <si>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</si>
  <si>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</si>
  <si>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</si>
  <si>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</si>
  <si>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</si>
  <si>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</si>
  <si>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</si>
  <si>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</si>
  <si>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</si>
  <si>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</si>
  <si>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</si>
  <si>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</si>
  <si>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</si>
  <si>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</si>
  <si>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</si>
  <si>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</si>
  <si>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</si>
  <si>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</si>
  <si>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</si>
  <si>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</si>
  <si>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</si>
  <si>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</si>
  <si>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</si>
  <si>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</si>
  <si>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</si>
  <si>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</si>
  <si>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</si>
  <si>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</si>
  <si>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</si>
  <si>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</si>
  <si>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</si>
  <si>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</si>
  <si>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</si>
  <si>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</si>
  <si>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</si>
  <si>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</si>
  <si>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</si>
  <si>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</si>
  <si>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</si>
  <si>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</si>
  <si>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</si>
  <si>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</si>
  <si>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</si>
  <si>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</si>
  <si>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</si>
  <si>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</si>
  <si>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</si>
  <si>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</si>
  <si>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</si>
  <si>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</si>
  <si>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</si>
  <si>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</si>
  <si>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</si>
  <si>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</si>
  <si>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</si>
  <si>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</si>
  <si>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</si>
  <si>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</si>
  <si>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</si>
  <si>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</si>
  <si>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</si>
  <si>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</si>
  <si>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</si>
  <si>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</si>
  <si>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</si>
  <si>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</si>
  <si>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</si>
  <si>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</si>
  <si>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</si>
  <si>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</si>
  <si>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</si>
  <si>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</si>
  <si>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</si>
  <si>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</si>
  <si>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</si>
  <si>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</si>
  <si>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</si>
  <si>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</si>
  <si>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</si>
  <si>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</si>
  <si>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</si>
  <si>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</si>
  <si>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</si>
  <si>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</si>
  <si>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</si>
  <si>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</si>
  <si>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</si>
  <si>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</si>
  <si>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</si>
  <si>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</si>
  <si>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</si>
  <si>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</si>
  <si>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</si>
  <si>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</si>
  <si>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</si>
  <si>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</si>
  <si>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</si>
  <si>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</si>
  <si>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</si>
  <si>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</si>
  <si>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</si>
  <si>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</si>
  <si>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</si>
  <si>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</si>
  <si>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</si>
  <si>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</si>
  <si>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</si>
  <si>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</si>
  <si>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</si>
  <si>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</si>
  <si>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</si>
  <si>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</si>
  <si>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</si>
  <si>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</si>
  <si>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</si>
  <si>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</si>
  <si>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</si>
  <si>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</si>
  <si>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</si>
  <si>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</si>
  <si>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</si>
  <si>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</si>
  <si>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</si>
  <si>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</si>
  <si>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</si>
  <si>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</si>
  <si>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</si>
  <si>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</si>
  <si>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</si>
  <si>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</si>
  <si>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</si>
  <si>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</si>
  <si>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</si>
  <si>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</si>
  <si>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</si>
  <si>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</si>
  <si>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</si>
  <si>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</si>
  <si>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</si>
  <si>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</si>
  <si>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</si>
  <si>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</si>
  <si>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</si>
  <si>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</si>
  <si>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</si>
  <si>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</si>
  <si>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</si>
  <si>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</si>
  <si>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</si>
  <si>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</si>
  <si>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</si>
  <si>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</si>
  <si>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</si>
  <si>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</si>
  <si>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</si>
  <si>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</si>
  <si>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</si>
  <si>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</si>
  <si>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</si>
  <si>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</si>
  <si>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</si>
  <si>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</si>
  <si>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</si>
  <si>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</si>
  <si>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</si>
  <si>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</si>
  <si>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</si>
  <si>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</si>
  <si>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</si>
  <si>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</si>
  <si>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</si>
  <si>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</si>
  <si>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</si>
  <si>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</si>
  <si>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</si>
  <si>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</si>
  <si>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</si>
  <si>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</si>
  <si>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</si>
  <si>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</si>
  <si>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</si>
  <si>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</si>
  <si>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</si>
  <si>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</si>
  <si>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</si>
  <si>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</si>
  <si>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</si>
  <si>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</si>
  <si>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</si>
  <si>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</si>
  <si>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</si>
  <si>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</si>
  <si>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</si>
  <si>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</si>
  <si>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</si>
  <si>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</si>
  <si>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</si>
  <si>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</si>
  <si>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</si>
  <si>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</si>
  <si>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</si>
  <si>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</si>
  <si>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</si>
  <si>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</si>
  <si>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</si>
  <si>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</si>
  <si>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</si>
  <si>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</si>
  <si>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</si>
  <si>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</si>
  <si>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</si>
  <si>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</si>
  <si>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</si>
  <si>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</si>
  <si>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</si>
  <si>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</si>
  <si>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</si>
  <si>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</si>
  <si>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</si>
  <si>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</si>
  <si>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</si>
  <si>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</si>
  <si>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</si>
  <si>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</si>
  <si>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</si>
  <si>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</si>
  <si>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</si>
  <si>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</si>
  <si>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</si>
  <si>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</si>
  <si>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</si>
  <si>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</si>
  <si>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</si>
  <si>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</si>
  <si>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</si>
  <si>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</si>
  <si>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</si>
  <si>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</si>
  <si>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</si>
  <si>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</si>
  <si>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</si>
  <si>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</si>
  <si>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</si>
  <si>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</si>
  <si>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</si>
  <si>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</si>
  <si>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</si>
  <si>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</si>
  <si>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</si>
  <si>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</si>
  <si>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</si>
  <si>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</si>
  <si>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</si>
  <si>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</si>
  <si>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</si>
  <si>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</si>
  <si>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</si>
  <si>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</si>
  <si>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</si>
  <si>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</si>
  <si>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</si>
  <si>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</si>
  <si>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</si>
  <si>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</si>
  <si>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</si>
  <si>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</si>
  <si>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</si>
  <si>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</si>
  <si>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</si>
  <si>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</si>
  <si>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</si>
  <si>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</si>
  <si>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</si>
  <si>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</si>
  <si>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</si>
  <si>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</si>
  <si>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</si>
  <si>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</si>
  <si>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</si>
  <si>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</si>
  <si>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</si>
  <si>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</si>
  <si>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</si>
  <si>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</si>
  <si>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</si>
  <si>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</si>
  <si>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</si>
  <si>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</si>
  <si>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</si>
  <si>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</si>
  <si>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</si>
  <si>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</si>
  <si>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</si>
  <si>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</si>
  <si>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</si>
  <si>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</si>
  <si>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</si>
  <si>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</si>
  <si>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</si>
  <si>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</si>
  <si>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</si>
  <si>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</si>
  <si>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</si>
  <si>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</si>
  <si>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</si>
  <si>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</si>
  <si>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</si>
  <si>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</si>
  <si>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</si>
  <si>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</si>
  <si>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</si>
  <si>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</si>
  <si>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</si>
  <si>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</si>
  <si>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</si>
  <si>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</si>
  <si>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</si>
  <si>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</si>
  <si>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</si>
  <si>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</si>
  <si>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</si>
  <si>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</si>
  <si>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</si>
  <si>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</si>
  <si>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</si>
  <si>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</si>
  <si>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</si>
  <si>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</si>
  <si>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</si>
  <si>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</si>
  <si>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</si>
  <si>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</si>
  <si>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</si>
  <si>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</si>
  <si>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</si>
  <si>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</si>
  <si>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</si>
  <si>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</si>
  <si>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</si>
  <si>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</si>
  <si>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</si>
  <si>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</si>
  <si>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</si>
  <si>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</si>
  <si>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</si>
  <si>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</si>
  <si>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</si>
  <si>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</si>
  <si>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</si>
  <si>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</si>
  <si>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</si>
  <si>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</si>
  <si>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</si>
  <si>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</si>
  <si>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</si>
  <si>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</si>
  <si>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</si>
  <si>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</si>
  <si>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</si>
  <si>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</si>
  <si>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</si>
  <si>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</si>
  <si>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</si>
  <si>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</si>
  <si>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</si>
  <si>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</si>
  <si>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</si>
  <si>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</si>
  <si>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</si>
  <si>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</si>
  <si>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</si>
  <si>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</si>
  <si>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</si>
  <si>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</si>
  <si>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</si>
  <si>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</si>
  <si>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</si>
  <si>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</si>
  <si>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</si>
  <si>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</si>
  <si>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</si>
  <si>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</si>
  <si>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</si>
  <si>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</si>
  <si>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</si>
  <si>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</si>
  <si>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</si>
  <si>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</si>
  <si>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</si>
  <si>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</si>
  <si>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</si>
  <si>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</si>
  <si>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</si>
  <si>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</si>
  <si>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</si>
  <si>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</si>
  <si>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</si>
  <si>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</si>
  <si>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</si>
  <si>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</si>
  <si>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</si>
  <si>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</si>
  <si>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</si>
  <si>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</si>
  <si>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</si>
  <si>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</si>
  <si>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</si>
  <si>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</si>
  <si>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</si>
  <si>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</si>
  <si>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</si>
  <si>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</si>
  <si>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</si>
  <si>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</si>
  <si>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</si>
  <si>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</si>
  <si>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</si>
  <si>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</si>
  <si>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</si>
  <si>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</si>
  <si>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</si>
  <si>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</si>
  <si>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</si>
  <si>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</si>
  <si>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</si>
  <si>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</si>
  <si>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</si>
  <si>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</si>
  <si>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</si>
  <si>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</si>
  <si>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</si>
  <si>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</si>
  <si>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</si>
  <si>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</si>
  <si>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</si>
  <si>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</si>
  <si>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</si>
  <si>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</si>
  <si>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</si>
  <si>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</si>
  <si>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</si>
  <si>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</si>
  <si>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</si>
  <si>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</si>
  <si>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</si>
  <si>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</si>
  <si>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</si>
  <si>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</si>
  <si>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</si>
  <si>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</si>
  <si>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</si>
  <si>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</si>
  <si>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</si>
  <si>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</si>
  <si>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</si>
  <si>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</si>
  <si>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</si>
  <si>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</si>
  <si>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</si>
  <si>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</si>
  <si>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</si>
  <si>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</si>
  <si>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</si>
  <si>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</si>
  <si>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</si>
  <si>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</si>
  <si>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</si>
  <si>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</si>
  <si>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</si>
  <si>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</si>
  <si>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</si>
  <si>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</si>
  <si>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</si>
  <si>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</si>
  <si>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</si>
  <si>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</si>
  <si>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</si>
  <si>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</si>
  <si>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</si>
  <si>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</si>
  <si>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</si>
  <si>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</si>
  <si>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</si>
  <si>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</si>
  <si>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</si>
  <si>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</si>
  <si>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</si>
  <si>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</si>
  <si>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</si>
  <si>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</si>
  <si>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</si>
  <si>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</si>
  <si>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</si>
  <si>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</si>
  <si>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</si>
  <si>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</si>
  <si>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</si>
  <si>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</si>
  <si>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</si>
  <si>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</si>
  <si>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</si>
  <si>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</si>
  <si>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</si>
  <si>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</si>
  <si>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</si>
  <si>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</si>
  <si>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</si>
  <si>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</si>
  <si>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</si>
  <si>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</si>
  <si>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</si>
  <si>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</si>
  <si>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</si>
  <si>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</si>
  <si>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</si>
  <si>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</si>
  <si>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</si>
  <si>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</si>
  <si>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</si>
  <si>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</si>
  <si>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</si>
  <si>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</si>
  <si>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</si>
  <si>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</si>
  <si>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</si>
  <si>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</si>
  <si>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</si>
  <si>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</si>
  <si>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</si>
  <si>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</si>
  <si>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</si>
  <si>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</si>
  <si>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</si>
  <si>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</si>
  <si>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</si>
  <si>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</si>
  <si>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</si>
  <si>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</si>
  <si>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</si>
  <si>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</si>
  <si>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</si>
  <si>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</si>
  <si>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</si>
  <si>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</si>
  <si>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</si>
  <si>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</si>
  <si>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</si>
  <si>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</si>
  <si>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</si>
  <si>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</si>
  <si>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</si>
  <si>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</si>
  <si>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</si>
  <si>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</si>
  <si>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</si>
  <si>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</si>
  <si>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</si>
  <si>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</si>
  <si>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</si>
  <si>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</si>
  <si>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</si>
  <si>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</si>
  <si>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</si>
  <si>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</si>
  <si>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</si>
  <si>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</si>
  <si>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</si>
  <si>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</si>
  <si>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</si>
  <si>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</si>
  <si>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</si>
  <si>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</si>
  <si>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</si>
  <si>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</si>
  <si>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</si>
  <si>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</si>
  <si>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</si>
  <si>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</si>
  <si>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</si>
  <si>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</si>
  <si>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</si>
  <si>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</si>
  <si>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</si>
  <si>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</si>
  <si>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</si>
  <si>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</si>
  <si>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</si>
  <si>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</si>
  <si>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</si>
  <si>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</si>
  <si>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</si>
  <si>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</si>
  <si>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</si>
  <si>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</si>
  <si>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</si>
  <si>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</si>
  <si>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</si>
  <si>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</si>
  <si>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</si>
  <si>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</si>
  <si>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</si>
  <si>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</si>
  <si>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</si>
  <si>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</si>
  <si>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</si>
  <si>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</si>
  <si>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</si>
  <si>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</si>
  <si>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</si>
  <si>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</si>
  <si>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</si>
  <si>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</si>
  <si>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</si>
  <si>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</si>
  <si>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</si>
  <si>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</si>
  <si>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</si>
  <si>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</si>
  <si>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</si>
  <si>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</si>
  <si>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</si>
  <si>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</si>
  <si>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</si>
  <si>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</si>
  <si>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</si>
  <si>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</si>
  <si>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</si>
  <si>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</si>
  <si>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</si>
  <si>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</si>
  <si>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</si>
  <si>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</si>
  <si>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</si>
  <si>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</si>
  <si>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</si>
  <si>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</si>
  <si>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</si>
  <si>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</si>
  <si>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</si>
  <si>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</si>
  <si>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</si>
  <si>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</si>
  <si>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</si>
  <si>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</si>
  <si>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</si>
  <si>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</si>
  <si>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</si>
  <si>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</si>
  <si>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</si>
  <si>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</si>
  <si>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</si>
  <si>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</si>
  <si>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</si>
  <si>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</si>
  <si>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</si>
  <si>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</si>
  <si>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</si>
  <si>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</si>
  <si>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</si>
  <si>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</si>
  <si>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</si>
  <si>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</si>
  <si>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</si>
  <si>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</si>
  <si>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</si>
  <si>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</si>
  <si>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</si>
  <si>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</si>
  <si>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</si>
  <si>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</si>
  <si>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</si>
  <si>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</si>
  <si>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</si>
  <si>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</si>
  <si>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</si>
  <si>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</si>
  <si>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</si>
  <si>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</si>
  <si>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</si>
  <si>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</si>
  <si>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</si>
  <si>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</si>
  <si>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</si>
  <si>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</si>
  <si>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</si>
  <si>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</si>
  <si>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</si>
  <si>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</si>
  <si>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</si>
  <si>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</si>
  <si>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</si>
  <si>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</si>
  <si>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</si>
  <si>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</si>
  <si>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</si>
  <si>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</si>
  <si>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</si>
  <si>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</si>
  <si>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</si>
  <si>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</si>
  <si>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</si>
  <si>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</si>
  <si>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</si>
  <si>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</si>
  <si>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</si>
  <si>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</si>
  <si>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</si>
  <si>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</si>
  <si>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</si>
  <si>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</si>
  <si>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</si>
  <si>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</si>
  <si>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</si>
  <si>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</si>
  <si>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</si>
  <si>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</si>
  <si>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</si>
  <si>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</si>
  <si>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</si>
  <si>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</si>
  <si>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</si>
  <si>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</si>
  <si>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</si>
  <si>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</si>
  <si>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</si>
  <si>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</si>
  <si>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</si>
  <si>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</si>
  <si>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</si>
  <si>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</si>
  <si>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</si>
  <si>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</si>
  <si>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</si>
  <si>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</si>
  <si>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</si>
  <si>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</si>
  <si>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</si>
  <si>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</si>
  <si>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</si>
  <si>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</si>
  <si>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</si>
  <si>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</si>
  <si>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</si>
  <si>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</si>
  <si>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</si>
  <si>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</si>
  <si>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</si>
  <si>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</si>
  <si>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</si>
  <si>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</si>
  <si>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</si>
  <si>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</si>
  <si>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</si>
  <si>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</si>
  <si>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</si>
  <si>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</si>
  <si>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</si>
  <si>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</si>
  <si>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</si>
  <si>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</si>
  <si>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</si>
  <si>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</si>
  <si>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</si>
  <si>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</si>
  <si>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</si>
  <si>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</si>
  <si>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</si>
  <si>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</si>
  <si>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</si>
  <si>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</si>
  <si>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</si>
  <si>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</si>
  <si>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</si>
  <si>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</si>
  <si>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</si>
  <si>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</si>
  <si>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</si>
  <si>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</si>
  <si>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</si>
  <si>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</si>
  <si>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</si>
  <si>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</si>
  <si>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</si>
  <si>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</si>
  <si>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</si>
  <si>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</si>
  <si>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</si>
  <si>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</si>
  <si>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</si>
  <si>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</si>
  <si>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</si>
  <si>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</si>
  <si>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</si>
  <si>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</si>
  <si>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</si>
  <si>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</si>
  <si>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</si>
  <si>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</si>
  <si>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</si>
  <si>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</si>
  <si>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</si>
  <si>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</si>
  <si>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</si>
  <si>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</si>
  <si>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</si>
  <si>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</si>
  <si>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</si>
  <si>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</si>
  <si>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</si>
  <si>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</si>
  <si>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</si>
  <si>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</si>
  <si>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</si>
  <si>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</si>
  <si>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</si>
  <si>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</si>
  <si>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</si>
  <si>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</si>
  <si>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</si>
  <si>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</si>
  <si>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</si>
  <si>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</si>
  <si>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</si>
  <si>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</si>
  <si>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</si>
  <si>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</si>
  <si>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</si>
  <si>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</si>
  <si>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</si>
  <si>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</si>
  <si>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</si>
  <si>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</si>
  <si>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</si>
  <si>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</si>
  <si>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</si>
  <si>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</si>
  <si>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</si>
  <si>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</si>
  <si>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</si>
  <si>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</si>
  <si>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</si>
  <si>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</si>
  <si>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</si>
  <si>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</si>
  <si>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</si>
  <si>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</si>
  <si>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</si>
  <si>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</si>
  <si>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</si>
  <si>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</si>
  <si>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</si>
  <si>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</si>
  <si>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</si>
  <si>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</si>
  <si>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</si>
  <si>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</si>
  <si>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</si>
  <si>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</si>
  <si>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</si>
  <si>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</si>
  <si>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</si>
  <si>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</si>
  <si>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</si>
  <si>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</si>
  <si>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</si>
  <si>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</si>
  <si>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</si>
  <si>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</si>
  <si>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</si>
  <si>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</si>
  <si>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</si>
  <si>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</si>
  <si>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</si>
  <si>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</si>
  <si>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</si>
  <si>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</si>
  <si>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</si>
  <si>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</si>
  <si>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</si>
  <si>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</si>
  <si>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</si>
  <si>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</si>
  <si>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</si>
  <si>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</si>
  <si>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</si>
  <si>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</si>
  <si>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</si>
  <si>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</si>
  <si>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</si>
  <si>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</si>
  <si>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</si>
  <si>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</si>
  <si>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</si>
  <si>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</si>
  <si>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</si>
  <si>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</si>
  <si>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</si>
  <si>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</si>
  <si>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</si>
  <si>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</si>
  <si>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</si>
  <si>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</si>
  <si>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</si>
  <si>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</si>
  <si>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</si>
  <si>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</si>
  <si>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</si>
  <si>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</si>
  <si>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</si>
  <si>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</si>
  <si>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</si>
  <si>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</si>
  <si>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</si>
  <si>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</si>
  <si>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</si>
  <si>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</si>
  <si>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</si>
  <si>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</si>
  <si>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</si>
  <si>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</si>
  <si>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</si>
  <si>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</si>
  <si>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</si>
  <si>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</si>
  <si>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</si>
  <si>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</si>
  <si>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</si>
  <si>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</si>
  <si>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</si>
  <si>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</si>
  <si>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</si>
  <si>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</si>
  <si>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</si>
  <si>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</si>
  <si>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</si>
  <si>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</si>
  <si>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</si>
  <si>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</si>
  <si>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</si>
  <si>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</si>
  <si>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</si>
  <si>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</si>
  <si>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</si>
  <si>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</si>
  <si>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</si>
  <si>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</si>
  <si>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</si>
  <si>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</si>
  <si>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</si>
  <si>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</si>
  <si>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</si>
  <si>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</si>
  <si>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</si>
  <si>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</si>
  <si>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</si>
  <si>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</si>
  <si>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</si>
  <si>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</si>
  <si>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</si>
  <si>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</si>
  <si>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</si>
  <si>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</si>
  <si>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</si>
  <si>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</si>
  <si>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</si>
  <si>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</si>
  <si>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</si>
  <si>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</si>
  <si>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</si>
  <si>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</si>
  <si>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</si>
  <si>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</si>
  <si>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</si>
  <si>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</si>
  <si>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</si>
  <si>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</si>
  <si>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</si>
  <si>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</si>
  <si>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</si>
  <si>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</si>
  <si>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</si>
  <si>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</si>
  <si>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</si>
  <si>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</si>
  <si>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</si>
  <si>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</si>
  <si>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</si>
  <si>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</si>
  <si>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</si>
  <si>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</si>
  <si>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</si>
  <si>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</si>
  <si>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</si>
  <si>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</si>
  <si>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</si>
  <si>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</si>
  <si>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</si>
  <si>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</si>
  <si>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</si>
  <si>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</si>
  <si>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</si>
  <si>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</si>
  <si>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</si>
  <si>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</si>
  <si>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</si>
  <si>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</si>
  <si>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</si>
  <si>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</si>
  <si>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</si>
  <si>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</si>
  <si>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</si>
  <si>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</si>
  <si>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</si>
  <si>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</si>
  <si>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</si>
  <si>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</si>
  <si>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</si>
  <si>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</si>
  <si>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</si>
  <si>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</si>
  <si>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</si>
  <si>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</si>
  <si>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</si>
  <si>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</si>
  <si>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</si>
  <si>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</si>
  <si>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</si>
  <si>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</si>
  <si>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</si>
  <si>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</si>
  <si>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</si>
  <si>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</si>
  <si>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</si>
  <si>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</si>
  <si>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</si>
  <si>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</si>
  <si>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</si>
  <si>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</si>
  <si>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</si>
  <si>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</si>
  <si>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</si>
  <si>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</si>
  <si>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</si>
  <si>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</si>
  <si>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</si>
  <si>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</si>
  <si>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</si>
  <si>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</si>
  <si>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</si>
  <si>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</si>
  <si>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</si>
  <si>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</si>
  <si>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</si>
  <si>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</si>
  <si>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</si>
  <si>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</si>
  <si>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</si>
  <si>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</si>
  <si>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</si>
  <si>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</si>
  <si>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</si>
  <si>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</si>
  <si>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</si>
  <si>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</si>
  <si>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</si>
  <si>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</si>
  <si>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</si>
  <si>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</si>
  <si>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</si>
  <si>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</si>
  <si>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</si>
  <si>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</si>
  <si>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</si>
  <si>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</si>
  <si>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</si>
  <si>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</si>
  <si>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</si>
  <si>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</si>
  <si>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</si>
  <si>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</si>
  <si>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</si>
  <si>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</si>
  <si>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</si>
  <si>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</si>
  <si>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</si>
  <si>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</si>
  <si>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</si>
  <si>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</si>
  <si>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</si>
  <si>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</si>
  <si>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</si>
  <si>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</si>
  <si>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</si>
  <si>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</si>
  <si>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</si>
  <si>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</si>
  <si>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</si>
  <si>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</si>
  <si>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</si>
  <si>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</si>
  <si>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</si>
  <si>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</si>
  <si>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</si>
  <si>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</si>
  <si>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</si>
  <si>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</si>
  <si>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</si>
  <si>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</si>
  <si>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</si>
  <si>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</si>
  <si>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</si>
  <si>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</si>
  <si>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</si>
  <si>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</si>
  <si>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</si>
  <si>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</si>
  <si>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</si>
  <si>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</si>
  <si>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</si>
  <si>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</si>
  <si>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</si>
  <si>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</si>
  <si>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</si>
  <si>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</si>
  <si>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</si>
  <si>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</si>
  <si>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</si>
  <si>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</si>
  <si>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</si>
  <si>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</si>
  <si>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</si>
  <si>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</si>
  <si>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</si>
  <si>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</si>
  <si>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</si>
  <si>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</si>
  <si>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</si>
  <si>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</si>
  <si>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</si>
  <si>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</si>
  <si>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</si>
  <si>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</si>
  <si>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</si>
  <si>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</si>
  <si>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</si>
  <si>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</si>
  <si>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</si>
  <si>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</si>
  <si>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</si>
  <si>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</si>
  <si>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</si>
  <si>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</si>
  <si>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</si>
  <si>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</si>
  <si>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</si>
  <si>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</si>
  <si>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</si>
  <si>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</si>
  <si>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</si>
  <si>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</si>
  <si>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</si>
  <si>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</si>
  <si>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</si>
  <si>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</si>
  <si>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</si>
  <si>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</si>
  <si>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</si>
  <si>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</si>
  <si>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</si>
  <si>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</si>
  <si>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</si>
  <si>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</si>
  <si>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</si>
  <si>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</si>
  <si>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</si>
  <si>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</si>
  <si>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</si>
  <si>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</si>
  <si>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</si>
  <si>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</si>
  <si>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</si>
  <si>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</si>
  <si>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</si>
  <si>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</si>
  <si>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</si>
  <si>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</si>
  <si>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</si>
  <si>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</si>
  <si>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</si>
  <si>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</si>
  <si>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</si>
  <si>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</si>
  <si>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</si>
  <si>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</si>
  <si>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</si>
  <si>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</si>
  <si>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</si>
  <si>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</si>
  <si>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</si>
  <si>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</si>
  <si>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</si>
  <si>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</si>
  <si>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</si>
  <si>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</si>
  <si>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</si>
  <si>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</si>
  <si>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</si>
  <si>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</si>
  <si>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</si>
  <si>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</si>
  <si>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</si>
  <si>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</si>
  <si>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</si>
  <si>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</si>
  <si>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</si>
  <si>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</si>
  <si>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</si>
  <si>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</si>
  <si>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</si>
  <si>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</si>
  <si>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</si>
  <si>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</si>
  <si>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</si>
  <si>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</si>
  <si>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</si>
  <si>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</si>
  <si>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</si>
  <si>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</si>
  <si>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</si>
  <si>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</si>
  <si>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</si>
  <si>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</si>
  <si>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</si>
  <si>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</si>
  <si>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</si>
  <si>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</si>
  <si>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</si>
  <si>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</si>
  <si>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</si>
  <si>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</si>
  <si>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</si>
  <si>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</si>
  <si>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</si>
  <si>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</si>
  <si>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</si>
  <si>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</si>
  <si>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</si>
  <si>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</si>
  <si>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</si>
  <si>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</si>
  <si>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</si>
  <si>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</si>
  <si>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</si>
  <si>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</si>
  <si>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</si>
  <si>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</si>
  <si>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</si>
  <si>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</si>
  <si>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</si>
  <si>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</si>
  <si>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</si>
  <si>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</si>
  <si>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</si>
  <si>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</si>
  <si>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</si>
  <si>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</si>
  <si>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</si>
  <si>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</si>
  <si>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</si>
  <si>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</si>
  <si>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</si>
  <si>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</si>
  <si>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</si>
  <si>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</si>
  <si>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</si>
  <si>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</si>
  <si>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</si>
  <si>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</si>
  <si>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</si>
  <si>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</si>
  <si>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</si>
  <si>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</si>
  <si>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</si>
  <si>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</si>
  <si>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</si>
  <si>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</si>
  <si>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</si>
  <si>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</si>
  <si>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</si>
  <si>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</si>
  <si>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</si>
  <si>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</si>
  <si>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</si>
  <si>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</si>
  <si>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</si>
  <si>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</si>
  <si>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</si>
  <si>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</si>
  <si>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</si>
  <si>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</si>
  <si>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</si>
  <si>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</si>
  <si>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</si>
  <si>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</si>
  <si>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</si>
  <si>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</si>
  <si>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</si>
  <si>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</si>
  <si>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</si>
  <si>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</si>
  <si>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</si>
  <si>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</si>
  <si>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</si>
  <si>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</si>
  <si>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</si>
  <si>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</si>
  <si>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</si>
  <si>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</si>
  <si>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</si>
  <si>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</si>
  <si>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</si>
  <si>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</si>
  <si>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</si>
  <si>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</si>
  <si>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</si>
  <si>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</si>
  <si>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</si>
  <si>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</si>
  <si>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</si>
  <si>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</si>
  <si>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</si>
  <si>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</si>
  <si>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</si>
  <si>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</si>
  <si>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</si>
  <si>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</si>
  <si>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</si>
  <si>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</si>
  <si>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</si>
  <si>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</si>
  <si>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</si>
  <si>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</si>
  <si>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</si>
  <si>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</si>
  <si>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</si>
  <si>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</si>
  <si>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</si>
  <si>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</si>
  <si>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</si>
  <si>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</si>
  <si>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</si>
  <si>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</si>
  <si>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</si>
  <si>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</si>
  <si>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</si>
  <si>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</si>
  <si>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</si>
  <si>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</si>
  <si>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</si>
  <si>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</si>
  <si>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</si>
  <si>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</si>
  <si>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</si>
  <si>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</si>
  <si>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</si>
  <si>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</si>
  <si>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</si>
  <si>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</si>
  <si>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</si>
  <si>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</si>
  <si>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</si>
  <si>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</si>
  <si>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</si>
  <si>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</si>
  <si>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</si>
  <si>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</si>
  <si>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</si>
  <si>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</si>
  <si>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</si>
  <si>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</si>
  <si>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</si>
  <si>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</si>
  <si>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</si>
  <si>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</si>
  <si>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</si>
  <si>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</si>
  <si>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</si>
  <si>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</si>
  <si>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</si>
  <si>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</si>
  <si>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</si>
  <si>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</si>
  <si>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</si>
  <si>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</si>
  <si>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</si>
  <si>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</si>
  <si>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</si>
  <si>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</si>
  <si>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</si>
  <si>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</si>
  <si>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</si>
  <si>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</si>
  <si>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</si>
  <si>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</si>
  <si>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</si>
  <si>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</si>
  <si>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</si>
  <si>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</si>
  <si>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</si>
  <si>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</si>
  <si>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</si>
  <si>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</si>
  <si>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</si>
  <si>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</si>
  <si>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</si>
  <si>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</si>
  <si>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</si>
  <si>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</si>
  <si>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</si>
  <si>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</si>
  <si>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</si>
  <si>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</si>
  <si>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</si>
  <si>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</si>
  <si>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</si>
  <si>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</si>
  <si>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</si>
  <si>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</si>
  <si>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</si>
  <si>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</si>
  <si>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</si>
  <si>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</si>
  <si>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</si>
  <si>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</si>
  <si>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</si>
  <si>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</si>
  <si>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</si>
  <si>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</si>
  <si>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</si>
  <si>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</si>
  <si>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</si>
  <si>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</si>
  <si>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</si>
  <si>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</si>
  <si>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</si>
  <si>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</si>
  <si>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</si>
  <si>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</si>
  <si>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</si>
  <si>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</si>
  <si>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</si>
  <si>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</si>
  <si>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</si>
  <si>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</si>
  <si>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</si>
  <si>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</si>
  <si>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</si>
  <si>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</si>
  <si>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</si>
  <si>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</si>
  <si>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</si>
  <si>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</si>
  <si>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</si>
  <si>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</si>
  <si>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</si>
  <si>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</si>
  <si>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</si>
  <si>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</si>
  <si>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</si>
  <si>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</si>
  <si>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</si>
  <si>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</si>
  <si>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</si>
  <si>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</si>
  <si>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</si>
  <si>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</si>
  <si>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</si>
  <si>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</si>
  <si>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</si>
  <si>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</si>
  <si>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</si>
  <si>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</si>
  <si>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</si>
  <si>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</si>
  <si>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</si>
  <si>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</si>
  <si>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</si>
  <si>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</si>
  <si>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</si>
  <si>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</si>
  <si>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</si>
  <si>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</si>
  <si>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</si>
  <si>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</si>
  <si>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</si>
  <si>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</si>
  <si>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</si>
  <si>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</si>
  <si>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</si>
  <si>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</si>
  <si>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</si>
  <si>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</si>
  <si>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</si>
  <si>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</si>
  <si>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</si>
  <si>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</si>
  <si>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</si>
  <si>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</si>
  <si>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</si>
  <si>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</si>
  <si>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</si>
  <si>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</si>
  <si>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</si>
  <si>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</si>
  <si>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</si>
  <si>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</si>
  <si>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</si>
  <si>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</si>
  <si>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</si>
  <si>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</si>
  <si>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</si>
  <si>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</si>
  <si>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</si>
  <si>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</si>
  <si>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</si>
  <si>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</si>
  <si>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</si>
  <si>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</si>
  <si>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</si>
  <si>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</si>
  <si>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</si>
  <si>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</si>
  <si>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</si>
  <si>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</si>
  <si>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</si>
  <si>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</si>
  <si>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</si>
  <si>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</si>
  <si>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</si>
  <si>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</si>
  <si>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</si>
  <si>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</si>
  <si>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</si>
  <si>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</si>
  <si>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</si>
  <si>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</si>
  <si>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</si>
  <si>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</si>
  <si>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</si>
  <si>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</si>
  <si>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</si>
  <si>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</si>
  <si>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</si>
  <si>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</si>
  <si>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</si>
  <si>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</si>
  <si>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</si>
  <si>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</si>
  <si>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</si>
  <si>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</si>
  <si>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</si>
  <si>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</si>
  <si>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</si>
  <si>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</si>
  <si>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</si>
  <si>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</si>
  <si>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</si>
  <si>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</si>
  <si>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</si>
  <si>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</si>
  <si>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</si>
  <si>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</si>
  <si>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</si>
  <si>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</si>
  <si>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</si>
  <si>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</si>
  <si>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</si>
  <si>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</si>
  <si>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</si>
  <si>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</si>
  <si>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</si>
  <si>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</si>
  <si>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</si>
  <si>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</si>
  <si>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</si>
  <si>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</si>
  <si>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</si>
  <si>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</si>
  <si>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</si>
  <si>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</si>
  <si>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</si>
  <si>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</si>
  <si>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</si>
  <si>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</si>
  <si>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</si>
  <si>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</si>
  <si>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</si>
  <si>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</si>
  <si>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</si>
  <si>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</si>
  <si>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</si>
  <si>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</si>
  <si>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</si>
  <si>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</si>
  <si>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</si>
  <si>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</si>
  <si>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</si>
  <si>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</si>
  <si>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</si>
  <si>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</si>
  <si>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</si>
  <si>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</si>
  <si>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</si>
  <si>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</si>
  <si>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</si>
  <si>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</si>
  <si>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</si>
  <si>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</si>
  <si>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</si>
  <si>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</si>
  <si>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</si>
  <si>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</si>
  <si>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</si>
  <si>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</si>
  <si>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</si>
  <si>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</si>
  <si>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</si>
  <si>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</si>
  <si>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</si>
  <si>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</si>
  <si>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</si>
  <si>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</si>
  <si>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</si>
  <si>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</si>
  <si>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</si>
  <si>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</si>
  <si>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</si>
  <si>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</si>
  <si>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</si>
  <si>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</si>
  <si>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</si>
  <si>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</si>
  <si>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</si>
  <si>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</si>
  <si>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</si>
  <si>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</si>
  <si>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</si>
  <si>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</si>
  <si>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</si>
  <si>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</si>
  <si>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</si>
  <si>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</si>
  <si>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</si>
  <si>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</si>
  <si>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</si>
  <si>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</si>
  <si>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</si>
  <si>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</si>
  <si>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</si>
  <si>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</si>
  <si>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</si>
  <si>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</si>
  <si>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</si>
  <si>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</si>
  <si>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</si>
  <si>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</si>
  <si>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</si>
  <si>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</si>
  <si>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</si>
  <si>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</si>
  <si>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</si>
  <si>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</si>
  <si>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</si>
  <si>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</si>
  <si>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</si>
  <si>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</si>
  <si>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</si>
  <si>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</si>
  <si>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</si>
  <si>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</si>
  <si>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</si>
  <si>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</si>
  <si>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</si>
  <si>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</si>
  <si>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</si>
  <si>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</si>
  <si>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</si>
  <si>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</si>
  <si>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</si>
  <si>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</si>
  <si>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</si>
  <si>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</si>
  <si>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</si>
  <si>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</si>
  <si>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</si>
  <si>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</si>
  <si>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</si>
  <si>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</si>
  <si>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</si>
  <si>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</si>
  <si>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</si>
  <si>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</si>
  <si>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</si>
  <si>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</si>
  <si>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</si>
  <si>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</si>
  <si>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</si>
  <si>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</si>
  <si>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</si>
  <si>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</si>
  <si>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</si>
  <si>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</si>
  <si>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</si>
  <si>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</si>
  <si>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</si>
  <si>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</si>
  <si>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</si>
  <si>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</si>
  <si>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</si>
  <si>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</si>
  <si>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</si>
  <si>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</si>
  <si>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</si>
  <si>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</si>
  <si>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</si>
  <si>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</si>
  <si>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</si>
  <si>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</si>
  <si>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</si>
  <si>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</si>
  <si>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</si>
  <si>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</si>
  <si>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</si>
  <si>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</si>
  <si>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</si>
  <si>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</si>
  <si>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</si>
  <si>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</si>
  <si>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</si>
  <si>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</si>
  <si>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</si>
  <si>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</si>
  <si>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</si>
  <si>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</si>
  <si>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</si>
  <si>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</si>
  <si>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</si>
  <si>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</si>
  <si>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</si>
  <si>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</si>
  <si>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</si>
  <si>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</si>
  <si>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</si>
  <si>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</si>
  <si>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</si>
  <si>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</si>
  <si>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</si>
  <si>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</si>
  <si>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</si>
  <si>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</si>
  <si>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</si>
  <si>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</si>
  <si>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</si>
  <si>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</si>
  <si>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</si>
  <si>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</si>
  <si>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</si>
  <si>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</si>
  <si>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</si>
  <si>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</si>
  <si>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</si>
  <si>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</si>
  <si>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</si>
  <si>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</si>
  <si>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</si>
  <si>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</si>
  <si>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</si>
  <si>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</si>
  <si>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</si>
  <si>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</si>
  <si>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</si>
  <si>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</si>
  <si>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</si>
  <si>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</si>
  <si>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</si>
  <si>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</si>
  <si>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</si>
  <si>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</si>
  <si>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</si>
  <si>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</si>
  <si>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</si>
  <si>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</si>
  <si>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</si>
  <si>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</si>
  <si>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</si>
  <si>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</si>
  <si>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</si>
  <si>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</si>
  <si>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</si>
  <si>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</si>
  <si>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</si>
  <si>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</si>
  <si>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</si>
  <si>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</si>
  <si>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</si>
  <si>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</si>
  <si>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</si>
  <si>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</si>
  <si>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</si>
  <si>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</si>
  <si>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</si>
  <si>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</si>
  <si>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</si>
  <si>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</si>
  <si>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</si>
  <si>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</si>
  <si>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</si>
  <si>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</si>
  <si>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</si>
  <si>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</si>
  <si>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</si>
  <si>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</si>
  <si>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</si>
  <si>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</si>
  <si>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</si>
  <si>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</si>
  <si>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</si>
  <si>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</si>
  <si>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</si>
  <si>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</si>
  <si>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</si>
  <si>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</si>
  <si>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</si>
  <si>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</si>
  <si>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</si>
  <si>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</si>
  <si>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</si>
  <si>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</si>
  <si>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</si>
  <si>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</si>
  <si>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</si>
  <si>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</si>
  <si>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</si>
  <si>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</si>
  <si>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</si>
  <si>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</si>
  <si>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</si>
  <si>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</si>
  <si>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</si>
  <si>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</si>
  <si>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</si>
  <si>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</si>
  <si>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</si>
  <si>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</si>
  <si>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</si>
  <si>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</si>
  <si>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</si>
  <si>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</si>
  <si>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</si>
  <si>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</si>
  <si>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</si>
  <si>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</si>
  <si>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</si>
  <si>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</si>
  <si>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</si>
  <si>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</si>
  <si>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</si>
  <si>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</si>
  <si>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</si>
  <si>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</si>
  <si>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</si>
  <si>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</si>
  <si>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</si>
  <si>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</si>
  <si>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</si>
  <si>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</si>
  <si>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</si>
  <si>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</si>
  <si>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</si>
  <si>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</si>
  <si>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</si>
  <si>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</si>
  <si>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</si>
  <si>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</si>
  <si>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</si>
  <si>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</si>
  <si>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</si>
  <si>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</si>
  <si>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</si>
  <si>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</si>
  <si>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</si>
  <si>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</si>
  <si>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</si>
  <si>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</si>
  <si>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</si>
  <si>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</si>
  <si>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</si>
  <si>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</si>
  <si>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</si>
  <si>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</si>
  <si>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</si>
  <si>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</si>
  <si>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</si>
  <si>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</si>
  <si>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</si>
  <si>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</si>
  <si>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</si>
  <si>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</si>
  <si>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</si>
  <si>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</si>
  <si>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</si>
  <si>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</si>
  <si>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</si>
  <si>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</si>
  <si>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</si>
  <si>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</si>
  <si>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</si>
  <si>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</si>
  <si>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</si>
  <si>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</si>
  <si>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</si>
  <si>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</si>
  <si>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</si>
  <si>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</si>
  <si>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</si>
  <si>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</si>
  <si>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</si>
  <si>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</si>
  <si>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</si>
  <si>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</si>
  <si>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</si>
  <si>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</si>
  <si>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</si>
  <si>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</si>
  <si>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</si>
  <si>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</si>
  <si>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</si>
  <si>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</si>
  <si>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</si>
  <si>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</si>
  <si>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</si>
  <si>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</si>
  <si>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</si>
  <si>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</si>
  <si>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</si>
  <si>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</si>
  <si>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</si>
  <si>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</si>
  <si>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</si>
  <si>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</si>
  <si>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</si>
  <si>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</si>
  <si>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</si>
  <si>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</si>
  <si>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</si>
  <si>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</si>
  <si>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</si>
  <si>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</si>
  <si>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</si>
  <si>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</si>
  <si>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</si>
  <si>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</si>
  <si>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</si>
  <si>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</si>
  <si>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</si>
  <si>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</si>
  <si>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</si>
  <si>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</si>
  <si>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</si>
  <si>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</si>
  <si>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</si>
  <si>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</si>
  <si>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</si>
  <si>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</si>
  <si>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</si>
  <si>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</si>
  <si>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</si>
  <si>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</si>
  <si>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</si>
  <si>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</si>
  <si>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</si>
  <si>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</si>
  <si>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</si>
  <si>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</si>
  <si>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</si>
  <si>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</si>
  <si>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</si>
  <si>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</si>
  <si>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</si>
  <si>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</si>
  <si>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</si>
  <si>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</si>
  <si>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</si>
  <si>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</si>
  <si>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</si>
  <si>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</si>
  <si>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</si>
  <si>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</si>
  <si>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</si>
  <si>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</si>
  <si>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</si>
  <si>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</si>
  <si>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</si>
  <si>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</si>
  <si>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</si>
  <si>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</si>
  <si>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</si>
  <si>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</si>
  <si>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</si>
  <si>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</si>
  <si>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</si>
  <si>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</si>
  <si>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</si>
  <si>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</si>
  <si>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</si>
  <si>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</si>
  <si>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</si>
  <si>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</si>
  <si>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</si>
  <si>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</si>
  <si>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</si>
  <si>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</si>
  <si>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</si>
  <si>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</si>
  <si>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</si>
  <si>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</si>
  <si>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</si>
  <si>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</si>
  <si>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</si>
  <si>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</si>
  <si>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</si>
  <si>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</si>
  <si>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</si>
  <si>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</si>
  <si>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</si>
  <si>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</si>
  <si>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</si>
  <si>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</si>
  <si>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</si>
  <si>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</si>
  <si>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</si>
  <si>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</si>
  <si>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</si>
  <si>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</si>
  <si>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</si>
  <si>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</si>
  <si>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</si>
  <si>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</si>
  <si>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</si>
  <si>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</si>
  <si>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</si>
  <si>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</si>
  <si>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</si>
  <si>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</si>
  <si>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</si>
  <si>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</si>
  <si>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</si>
  <si>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</si>
  <si>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</si>
  <si>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</si>
  <si>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</si>
  <si>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</si>
  <si>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</si>
  <si>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</si>
  <si>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</si>
  <si>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</si>
  <si>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</si>
  <si>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</si>
  <si>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</si>
  <si>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</si>
  <si>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</si>
  <si>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</si>
  <si>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</si>
  <si>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</si>
  <si>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</si>
  <si>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</si>
  <si>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</si>
  <si>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</si>
  <si>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</si>
  <si>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</si>
  <si>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</si>
  <si>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</si>
  <si>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</si>
  <si>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</si>
  <si>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</si>
  <si>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</si>
  <si>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</si>
  <si>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</si>
  <si>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</si>
  <si>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</si>
  <si>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</si>
  <si>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</si>
  <si>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</si>
  <si>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</si>
  <si>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</si>
  <si>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</si>
  <si>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</si>
  <si>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</si>
  <si>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</si>
  <si>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</si>
  <si>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</si>
  <si>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</si>
  <si>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</si>
  <si>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</si>
  <si>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</si>
  <si>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</si>
  <si>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</si>
  <si>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</si>
  <si>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</si>
  <si>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</si>
  <si>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</si>
  <si>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</si>
  <si>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</si>
  <si>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</si>
  <si>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</si>
  <si>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</si>
  <si>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</si>
  <si>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</si>
  <si>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</si>
  <si>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</si>
  <si>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</si>
  <si>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</si>
  <si>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</si>
  <si>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</si>
  <si>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</si>
  <si>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</si>
  <si>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</si>
  <si>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</si>
  <si>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</si>
  <si>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</si>
  <si>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</si>
  <si>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</si>
  <si>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</si>
  <si>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</si>
  <si>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</si>
  <si>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</si>
  <si>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</si>
  <si>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</si>
  <si>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</si>
  <si>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</si>
  <si>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</si>
  <si>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</si>
  <si>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</si>
  <si>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</si>
  <si>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</si>
  <si>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</si>
  <si>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</si>
  <si>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</si>
  <si>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</si>
  <si>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</si>
  <si>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</si>
  <si>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</si>
  <si>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</si>
  <si>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</si>
  <si>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</si>
  <si>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</si>
  <si>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</si>
  <si>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</si>
  <si>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</si>
  <si>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</si>
  <si>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</si>
  <si>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</si>
  <si>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</si>
  <si>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</si>
  <si>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</si>
  <si>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</si>
  <si>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</si>
  <si>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</si>
  <si>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</si>
  <si>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</si>
  <si>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</si>
  <si>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</si>
  <si>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</si>
  <si>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</si>
  <si>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</si>
  <si>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</si>
  <si>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</si>
  <si>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</si>
  <si>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</si>
  <si>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</si>
  <si>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</si>
  <si>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</si>
  <si>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</si>
  <si>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</si>
  <si>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</si>
  <si>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</si>
  <si>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</si>
  <si>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</si>
  <si>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</si>
  <si>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</si>
  <si>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</si>
  <si>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</si>
  <si>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</si>
  <si>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</si>
  <si>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</si>
  <si>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</si>
  <si>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</si>
  <si>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</si>
  <si>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</si>
  <si>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</si>
  <si>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</si>
  <si>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</si>
  <si>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</si>
  <si>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</si>
  <si>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</si>
  <si>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</si>
  <si>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</si>
  <si>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</si>
  <si>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</si>
  <si>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</si>
  <si>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</si>
  <si>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</si>
  <si>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</si>
  <si>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</si>
  <si>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</si>
  <si>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</si>
  <si>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</si>
  <si>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</si>
  <si>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</si>
  <si>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</si>
  <si>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</si>
  <si>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</si>
  <si>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</si>
  <si>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</si>
  <si>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</si>
  <si>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</si>
  <si>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</si>
  <si>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</si>
  <si>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</si>
  <si>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</si>
  <si>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</si>
  <si>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</si>
  <si>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</si>
  <si>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</si>
  <si>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</si>
  <si>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</si>
  <si>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</si>
  <si>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</si>
  <si>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</si>
  <si>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</si>
  <si>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</si>
  <si>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</si>
  <si>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</si>
  <si>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</si>
  <si>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</si>
  <si>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</si>
  <si>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</si>
  <si>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</si>
  <si>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</si>
  <si>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</si>
  <si>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</si>
  <si>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</si>
  <si>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</si>
  <si>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</si>
  <si>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</si>
  <si>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</si>
  <si>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</si>
  <si>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</si>
  <si>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</si>
  <si>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</si>
  <si>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</si>
  <si>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</si>
  <si>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</si>
  <si>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</si>
  <si>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</si>
  <si>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</si>
  <si>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</si>
  <si>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</si>
  <si>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</si>
  <si>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</si>
  <si>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</si>
  <si>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</si>
  <si>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</si>
  <si>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</si>
  <si>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</si>
  <si>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</si>
  <si>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</si>
  <si>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</si>
  <si>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</si>
  <si>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</si>
  <si>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</si>
  <si>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</si>
  <si>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</si>
  <si>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</si>
  <si>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</si>
  <si>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</si>
  <si>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</si>
  <si>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</si>
  <si>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</si>
  <si>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</si>
  <si>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</si>
  <si>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</si>
  <si>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</si>
  <si>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</si>
  <si>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</si>
  <si>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</si>
  <si>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</si>
  <si>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</si>
  <si>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</si>
  <si>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</si>
  <si>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</si>
  <si>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</si>
  <si>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</si>
  <si>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</si>
  <si>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</si>
  <si>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</si>
  <si>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</si>
  <si>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</si>
  <si>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</si>
  <si>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</si>
  <si>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</si>
  <si>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</si>
  <si>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</si>
  <si>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</si>
  <si>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</si>
  <si>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</si>
  <si>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</si>
  <si>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</si>
  <si>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</si>
  <si>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</si>
  <si>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</si>
  <si>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</si>
  <si>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</si>
  <si>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</si>
  <si>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</si>
  <si>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</si>
  <si>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</si>
  <si>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</si>
  <si>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</si>
  <si>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</si>
  <si>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</si>
  <si>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</si>
  <si>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</si>
  <si>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</si>
  <si>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</si>
  <si>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</si>
  <si>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</si>
  <si>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</si>
  <si>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</si>
  <si>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</si>
  <si>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</si>
  <si>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</si>
  <si>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</si>
  <si>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</si>
  <si>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</si>
  <si>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</si>
  <si>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</si>
  <si>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</si>
  <si>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</si>
  <si>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</si>
  <si>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</si>
  <si>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</si>
  <si>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</si>
  <si>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</si>
  <si>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</si>
  <si>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</si>
  <si>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</si>
  <si>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</si>
  <si>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</si>
  <si>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</si>
  <si>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</si>
  <si>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</si>
  <si>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</si>
  <si>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</si>
  <si>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</si>
  <si>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</si>
  <si>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</si>
  <si>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</si>
  <si>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</si>
  <si>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</si>
  <si>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</si>
  <si>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</si>
  <si>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</si>
  <si>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</si>
  <si>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</si>
  <si>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</si>
  <si>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</si>
  <si>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</si>
  <si>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</si>
  <si>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</si>
  <si>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</si>
  <si>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</si>
  <si>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</si>
  <si>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</si>
  <si>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</si>
  <si>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</si>
  <si>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</si>
  <si>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</si>
  <si>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</si>
  <si>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</si>
  <si>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</si>
  <si>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</si>
  <si>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</si>
  <si>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</si>
  <si>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</si>
  <si>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</si>
  <si>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</si>
  <si>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</si>
  <si>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</si>
  <si>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</si>
  <si>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</si>
  <si>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</si>
  <si>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</si>
  <si>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</si>
  <si>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</si>
  <si>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</si>
  <si>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</si>
  <si>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</si>
  <si>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</si>
  <si>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</si>
  <si>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</si>
  <si>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</si>
  <si>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</si>
  <si>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</si>
  <si>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</si>
  <si>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</si>
  <si>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</si>
  <si>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</si>
  <si>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</si>
  <si>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</si>
  <si>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</si>
  <si>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</si>
  <si>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</si>
  <si>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</si>
  <si>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</si>
  <si>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</si>
  <si>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</si>
  <si>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</si>
  <si>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</si>
  <si>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</si>
  <si>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</si>
  <si>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</si>
  <si>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</si>
  <si>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</si>
  <si>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</si>
  <si>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</si>
  <si>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</si>
  <si>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</si>
  <si>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</si>
  <si>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</si>
  <si>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</si>
  <si>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</si>
  <si>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</si>
  <si>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</si>
  <si>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</si>
  <si>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</si>
  <si>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</si>
  <si>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</si>
  <si>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</si>
  <si>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</si>
  <si>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</si>
  <si>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</si>
  <si>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</si>
  <si>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</si>
  <si>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</si>
  <si>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</si>
  <si>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</si>
  <si>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</si>
  <si>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</si>
  <si>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</si>
  <si>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</si>
  <si>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</si>
  <si>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</si>
  <si>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</si>
  <si>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</si>
  <si>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</si>
  <si>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</si>
  <si>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</si>
  <si>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</si>
  <si>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</si>
  <si>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</si>
  <si>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</si>
  <si>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</si>
  <si>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</si>
  <si>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</si>
  <si>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</si>
  <si>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</si>
  <si>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</si>
  <si>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</si>
  <si>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</si>
  <si>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</si>
  <si>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</si>
  <si>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</si>
  <si>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</si>
  <si>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</si>
  <si>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</si>
  <si>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</si>
  <si>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</si>
  <si>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</si>
  <si>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</si>
  <si>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</si>
  <si>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</si>
  <si>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</si>
  <si>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</si>
  <si>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</si>
  <si>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</si>
  <si>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</si>
  <si>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</si>
  <si>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</si>
  <si>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</si>
  <si>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</si>
  <si>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</si>
  <si>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</si>
  <si>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</si>
  <si>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</si>
  <si>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</si>
  <si>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</si>
  <si>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</si>
  <si>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</si>
  <si>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</si>
  <si>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</si>
  <si>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</si>
  <si>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</si>
  <si>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</si>
  <si>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</si>
  <si>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</si>
  <si>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</si>
  <si>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</si>
  <si>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</si>
  <si>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</si>
  <si>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</si>
  <si>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</si>
  <si>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</si>
  <si>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</si>
  <si>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</si>
  <si>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</si>
  <si>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</si>
  <si>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</si>
  <si>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</si>
  <si>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</si>
  <si>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</si>
  <si>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</si>
  <si>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</si>
  <si>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</si>
  <si>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</si>
  <si>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</si>
  <si>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</si>
  <si>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</si>
  <si>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</si>
  <si>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</si>
  <si>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</si>
  <si>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</si>
  <si>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</si>
  <si>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</si>
  <si>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</si>
  <si>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</si>
  <si>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</si>
  <si>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</si>
  <si>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</si>
  <si>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</si>
  <si>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</si>
  <si>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</si>
  <si>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</si>
  <si>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</si>
  <si>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</si>
  <si>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</si>
  <si>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</si>
  <si>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</si>
  <si>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</si>
  <si>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</si>
  <si>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</si>
  <si>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</si>
  <si>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</si>
  <si>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</si>
  <si>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</si>
  <si>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</si>
  <si>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</si>
  <si>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</si>
  <si>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</si>
  <si>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</si>
  <si>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</si>
  <si>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</si>
  <si>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</si>
  <si>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</si>
  <si>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</si>
  <si>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</si>
  <si>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</si>
  <si>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</si>
  <si>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</si>
  <si>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</si>
  <si>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</si>
  <si>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</si>
  <si>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</si>
  <si>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</si>
  <si>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</si>
  <si>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</si>
  <si>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</si>
  <si>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</si>
  <si>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</si>
  <si>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</si>
  <si>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</si>
  <si>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</si>
  <si>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</si>
  <si>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</si>
  <si>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</si>
  <si>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</si>
  <si>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</si>
  <si>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</si>
  <si>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</si>
  <si>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</si>
  <si>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</si>
  <si>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</si>
  <si>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</si>
  <si>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</si>
  <si>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</si>
  <si>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</si>
  <si>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</si>
  <si>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</si>
  <si>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</si>
  <si>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</si>
  <si>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</si>
  <si>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</si>
  <si>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</si>
  <si>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</si>
  <si>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</si>
  <si>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</si>
  <si>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</si>
  <si>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</si>
  <si>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</si>
  <si>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</si>
  <si>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</si>
  <si>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</si>
  <si>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</si>
  <si>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</si>
  <si>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</si>
  <si>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</si>
  <si>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</si>
  <si>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</si>
  <si>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</si>
  <si>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</si>
  <si>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</si>
  <si>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</si>
  <si>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</si>
  <si>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</si>
  <si>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</si>
  <si>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</si>
  <si>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</si>
  <si>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</si>
  <si>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</si>
  <si>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</si>
  <si>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</si>
  <si>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</si>
  <si>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</si>
  <si>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</si>
  <si>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</si>
  <si>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</si>
  <si>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</si>
  <si>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</si>
  <si>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</si>
  <si>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</si>
  <si>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</si>
  <si>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</si>
  <si>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</si>
  <si>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</si>
  <si>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</si>
  <si>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</si>
  <si>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</si>
  <si>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</si>
  <si>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</si>
  <si>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</si>
  <si>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</si>
  <si>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</si>
  <si>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</si>
  <si>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</si>
  <si>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</si>
  <si>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</si>
  <si>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</si>
  <si>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</si>
  <si>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</si>
  <si>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</si>
  <si>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</si>
  <si>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</si>
  <si>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</si>
  <si>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</si>
  <si>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</si>
  <si>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</si>
  <si>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</si>
  <si>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</si>
  <si>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</si>
  <si>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</si>
  <si>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</si>
  <si>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</si>
  <si>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</si>
  <si>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</si>
  <si>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</si>
  <si>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</si>
  <si>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</si>
  <si>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</si>
  <si>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</si>
  <si>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</si>
  <si>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</si>
  <si>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</si>
  <si>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</si>
  <si>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</si>
  <si>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</si>
  <si>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</si>
  <si>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</si>
  <si>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</si>
  <si>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</si>
  <si>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</si>
  <si>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</si>
  <si>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</si>
  <si>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</si>
  <si>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</si>
  <si>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</si>
  <si>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</si>
  <si>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</si>
  <si>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</si>
  <si>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</si>
  <si>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</si>
  <si>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</si>
  <si>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</si>
  <si>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</si>
  <si>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</si>
  <si>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</si>
  <si>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</si>
  <si>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</si>
  <si>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</si>
  <si>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</si>
  <si>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</si>
  <si>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</si>
  <si>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</si>
  <si>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</si>
  <si>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</si>
  <si>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</si>
  <si>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</si>
  <si>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</si>
  <si>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</si>
  <si>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</si>
  <si>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</si>
  <si>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</si>
  <si>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</si>
  <si>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</si>
  <si>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</si>
  <si>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</si>
  <si>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</si>
  <si>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</si>
  <si>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</si>
  <si>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</si>
  <si>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</si>
  <si>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</si>
  <si>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</si>
  <si>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</si>
  <si>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</si>
  <si>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</si>
  <si>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</si>
  <si>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</si>
  <si>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</si>
  <si>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</si>
  <si>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</si>
  <si>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</si>
  <si>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</si>
  <si>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</si>
  <si>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</si>
  <si>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</si>
  <si>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</si>
  <si>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</si>
  <si>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</si>
  <si>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</si>
  <si>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</si>
  <si>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</si>
  <si>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</si>
  <si>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</si>
  <si>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</si>
  <si>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</si>
  <si>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</si>
  <si>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</si>
  <si>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</si>
  <si>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</si>
  <si>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</si>
  <si>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</si>
  <si>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</si>
  <si>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</si>
  <si>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</si>
  <si>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</si>
  <si>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</si>
  <si>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</si>
  <si>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</si>
  <si>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</si>
  <si>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</si>
  <si>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</si>
  <si>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</si>
  <si>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</si>
  <si>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</si>
  <si>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</si>
  <si>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</si>
  <si>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</si>
  <si>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</si>
  <si>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</si>
  <si>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</si>
  <si>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</si>
  <si>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</si>
  <si>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</si>
  <si>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</si>
  <si>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</si>
  <si>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</si>
  <si>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</si>
  <si>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</si>
  <si>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</si>
  <si>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</si>
  <si>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</si>
  <si>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</si>
  <si>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</si>
  <si>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</si>
  <si>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</si>
  <si>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</si>
  <si>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</si>
  <si>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</si>
  <si>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</si>
  <si>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</si>
  <si>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</si>
  <si>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</si>
  <si>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</si>
  <si>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</si>
  <si>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</si>
  <si>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</si>
  <si>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</si>
  <si>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</si>
  <si>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</si>
  <si>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</si>
  <si>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</si>
  <si>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</si>
  <si>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</si>
  <si>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</si>
  <si>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</si>
  <si>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</si>
  <si>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</si>
  <si>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</si>
  <si>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</si>
  <si>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</si>
  <si>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</si>
  <si>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</si>
  <si>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</si>
  <si>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</si>
  <si>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</si>
  <si>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</si>
  <si>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</si>
  <si>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</si>
  <si>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</si>
  <si>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</si>
  <si>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</si>
  <si>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</si>
  <si>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</si>
  <si>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</si>
  <si>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</si>
  <si>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</si>
  <si>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</si>
  <si>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</si>
  <si>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</si>
  <si>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</si>
  <si>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</si>
  <si>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</si>
  <si>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</si>
  <si>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</si>
  <si>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</si>
  <si>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</si>
  <si>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</si>
  <si>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</si>
  <si>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</si>
  <si>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</si>
  <si>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</si>
  <si>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</si>
  <si>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</si>
  <si>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</si>
  <si>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</si>
  <si>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</si>
  <si>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</si>
  <si>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</si>
  <si>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</si>
  <si>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</si>
  <si>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</si>
  <si>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</si>
  <si>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</si>
  <si>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</si>
  <si>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</si>
  <si>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</si>
  <si>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</si>
  <si>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</si>
  <si>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</si>
  <si>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</si>
  <si>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</si>
  <si>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</si>
  <si>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</si>
  <si>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</si>
  <si>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</si>
  <si>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</si>
  <si>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</si>
  <si>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</si>
  <si>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</si>
  <si>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</si>
  <si>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</si>
  <si>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</si>
  <si>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</si>
  <si>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</si>
  <si>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</si>
  <si>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</si>
  <si>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</si>
  <si>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</si>
  <si>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</si>
  <si>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</si>
  <si>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</si>
  <si>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</si>
  <si>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</si>
  <si>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</si>
  <si>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</si>
  <si>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</si>
  <si>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</si>
  <si>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</si>
  <si>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</si>
  <si>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</si>
  <si>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</si>
  <si>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</si>
  <si>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</si>
  <si>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</si>
  <si>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</si>
  <si>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</si>
  <si>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</si>
  <si>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</si>
  <si>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</si>
  <si>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</si>
  <si>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</si>
  <si>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</si>
  <si>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</si>
  <si>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</si>
  <si>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</si>
  <si>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</si>
  <si>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</si>
  <si>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</si>
  <si>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</si>
  <si>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</si>
  <si>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</si>
  <si>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</si>
  <si>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</si>
  <si>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</si>
  <si>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</si>
  <si>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</si>
  <si>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</si>
  <si>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</si>
  <si>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</si>
  <si>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</si>
  <si>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</si>
  <si>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</si>
  <si>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</si>
  <si>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</si>
  <si>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</si>
  <si>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</si>
  <si>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</si>
  <si>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</si>
  <si>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</si>
  <si>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</si>
  <si>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</si>
  <si>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</si>
  <si>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</si>
  <si>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</si>
  <si>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</si>
  <si>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</si>
  <si>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</si>
  <si>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</si>
  <si>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</si>
  <si>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</si>
  <si>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</si>
  <si>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</si>
  <si>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</si>
  <si>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</si>
  <si>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</si>
  <si>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</si>
  <si>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</si>
  <si>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</si>
  <si>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</si>
  <si>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</si>
  <si>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</si>
  <si>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</si>
  <si>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</si>
  <si>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</si>
  <si>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</si>
  <si>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</si>
  <si>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</si>
  <si>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</si>
  <si>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</si>
  <si>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</si>
  <si>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</si>
  <si>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</si>
  <si>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</si>
  <si>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</si>
  <si>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</si>
  <si>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</si>
  <si>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</si>
  <si>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</si>
  <si>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</si>
  <si>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</si>
  <si>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</si>
  <si>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</si>
  <si>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</si>
  <si>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</si>
  <si>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</si>
  <si>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</si>
  <si>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</si>
  <si>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</si>
  <si>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</si>
  <si>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</si>
  <si>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</si>
  <si>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</si>
  <si>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</si>
  <si>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</si>
  <si>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</si>
  <si>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</si>
  <si>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</si>
  <si>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</si>
  <si>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</si>
  <si>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</si>
  <si>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</si>
  <si>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</si>
  <si>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</si>
  <si>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</si>
  <si>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</si>
  <si>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</si>
  <si>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</si>
  <si>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</si>
  <si>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</si>
  <si>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</si>
  <si>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</si>
  <si>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</si>
  <si>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</si>
  <si>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</si>
  <si>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</si>
  <si>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</si>
  <si>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</si>
  <si>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</si>
  <si>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</si>
  <si>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</si>
  <si>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</si>
  <si>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</si>
  <si>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</si>
  <si>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</si>
  <si>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</si>
  <si>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</si>
  <si>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</si>
  <si>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</si>
  <si>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</si>
  <si>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</si>
  <si>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</si>
  <si>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</si>
  <si>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</si>
  <si>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</si>
  <si>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</si>
  <si>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</si>
  <si>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</si>
  <si>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</si>
  <si>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</si>
  <si>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</si>
  <si>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</si>
  <si>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</si>
  <si>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</si>
  <si>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</si>
  <si>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</si>
  <si>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</si>
  <si>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</si>
  <si>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</si>
  <si>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</si>
  <si>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</si>
  <si>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</si>
  <si>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</si>
  <si>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</si>
  <si>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</si>
  <si>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</si>
  <si>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</si>
  <si>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</si>
  <si>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</si>
  <si>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</si>
  <si>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</si>
  <si>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</si>
  <si>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</si>
  <si>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</si>
  <si>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</si>
  <si>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</si>
  <si>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</si>
  <si>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</si>
  <si>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</si>
  <si>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</si>
  <si>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</si>
  <si>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</si>
  <si>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</si>
  <si>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</si>
  <si>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</si>
  <si>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</si>
  <si>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</si>
  <si>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</si>
  <si>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</si>
  <si>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</si>
  <si>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</si>
  <si>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</si>
  <si>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</si>
  <si>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</si>
  <si>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</si>
  <si>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</si>
  <si>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</si>
  <si>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</si>
  <si>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</si>
  <si>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</si>
  <si>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</si>
  <si>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</si>
  <si>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</si>
  <si>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</si>
  <si>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</si>
  <si>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</si>
  <si>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</si>
  <si>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</si>
  <si>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</si>
  <si>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</si>
  <si>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</si>
  <si>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</si>
  <si>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</si>
  <si>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</si>
  <si>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</si>
  <si>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</si>
  <si>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</si>
  <si>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</si>
  <si>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</si>
  <si>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</si>
  <si>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</si>
  <si>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</si>
  <si>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</si>
  <si>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</si>
  <si>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</si>
  <si>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</si>
  <si>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</si>
  <si>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</si>
  <si>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</si>
  <si>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</si>
  <si>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</si>
  <si>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</si>
  <si>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</si>
  <si>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</si>
  <si>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</si>
  <si>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</si>
  <si>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</si>
  <si>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</si>
  <si>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</si>
  <si>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</si>
  <si>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</si>
  <si>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</si>
  <si>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</si>
  <si>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</si>
  <si>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</si>
  <si>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</si>
  <si>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</si>
  <si>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</si>
  <si>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</si>
  <si>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</si>
  <si>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</si>
  <si>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</si>
  <si>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</si>
  <si>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</si>
  <si>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</si>
  <si>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</si>
  <si>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</si>
  <si>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</si>
  <si>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</si>
  <si>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</si>
  <si>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</si>
  <si>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</si>
  <si>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</si>
  <si>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</si>
  <si>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</si>
  <si>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</si>
  <si>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</si>
  <si>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</si>
  <si>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</si>
  <si>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</si>
  <si>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</si>
  <si>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</si>
  <si>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</si>
  <si>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</si>
  <si>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</si>
  <si>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</si>
  <si>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</si>
  <si>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</si>
  <si>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</si>
  <si>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</si>
  <si>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</si>
  <si>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</si>
  <si>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</si>
  <si>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</si>
  <si>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</si>
  <si>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</si>
  <si>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</si>
  <si>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</si>
  <si>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</si>
  <si>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</si>
  <si>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</si>
  <si>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</si>
  <si>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</si>
  <si>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</si>
  <si>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</si>
  <si>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</si>
  <si>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</si>
  <si>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</si>
  <si>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</si>
  <si>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</si>
  <si>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</si>
  <si>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</si>
  <si>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</si>
  <si>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</si>
  <si>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</si>
  <si>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</si>
  <si>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</si>
  <si>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</si>
  <si>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</si>
  <si>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</si>
  <si>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</si>
  <si>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</si>
  <si>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</si>
  <si>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</si>
  <si>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</si>
  <si>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</si>
  <si>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</si>
  <si>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</si>
  <si>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</si>
  <si>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</si>
  <si>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</si>
  <si>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</si>
  <si>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</si>
  <si>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</si>
  <si>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</si>
  <si>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</si>
  <si>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</si>
  <si>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</si>
  <si>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</si>
  <si>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</si>
  <si>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</si>
  <si>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</si>
  <si>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</si>
  <si>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</si>
  <si>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</si>
  <si>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</si>
  <si>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</si>
  <si>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</si>
  <si>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</si>
  <si>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</si>
  <si>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</si>
  <si>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</si>
  <si>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</si>
  <si>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</si>
  <si>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</si>
  <si>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</si>
  <si>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</si>
  <si>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</si>
  <si>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</si>
  <si>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</si>
  <si>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</si>
  <si>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</si>
  <si>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</si>
  <si>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</si>
  <si>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</si>
  <si>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</si>
  <si>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</si>
  <si>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</si>
  <si>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</si>
  <si>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</si>
  <si>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</si>
  <si>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</si>
  <si>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</si>
  <si>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</si>
  <si>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</si>
  <si>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</si>
  <si>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</si>
  <si>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</si>
  <si>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</si>
  <si>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</si>
  <si>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</si>
  <si>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</si>
  <si>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</si>
  <si>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</si>
  <si>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</si>
  <si>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</si>
  <si>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</si>
  <si>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</si>
  <si>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</si>
  <si>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</si>
  <si>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</si>
  <si>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</si>
  <si>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</si>
  <si>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</si>
  <si>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</si>
  <si>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</si>
  <si>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</si>
  <si>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</si>
  <si>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</si>
  <si>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</si>
  <si>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</si>
  <si>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</si>
  <si>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</si>
  <si>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</si>
  <si>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</si>
  <si>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</si>
  <si>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</si>
  <si>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</si>
  <si>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</si>
  <si>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</si>
  <si>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</si>
  <si>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</si>
  <si>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</si>
  <si>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</si>
  <si>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</si>
  <si>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</si>
  <si>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</si>
  <si>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</si>
  <si>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</si>
  <si>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</si>
  <si>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</si>
  <si>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</si>
  <si>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</si>
  <si>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</si>
  <si>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</si>
  <si>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</si>
  <si>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</si>
  <si>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</si>
  <si>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</si>
  <si>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</si>
  <si>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</si>
  <si>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</si>
  <si>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</si>
  <si>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</si>
  <si>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</si>
  <si>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</si>
  <si>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</si>
  <si>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</si>
  <si>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</si>
  <si>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</si>
  <si>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</si>
  <si>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</si>
  <si>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</si>
  <si>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</si>
  <si>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</si>
  <si>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</si>
  <si>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</si>
  <si>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</si>
  <si>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</si>
  <si>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</si>
  <si>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</si>
  <si>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</si>
  <si>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</si>
  <si>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</si>
  <si>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</si>
  <si>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</si>
  <si>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</si>
  <si>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</si>
  <si>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</si>
  <si>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</si>
  <si>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</si>
  <si>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</si>
  <si>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</si>
  <si>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</si>
  <si>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</si>
  <si>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</si>
  <si>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</si>
  <si>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</si>
  <si>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</si>
  <si>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</si>
  <si>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</si>
  <si>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</si>
  <si>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</si>
  <si>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</si>
  <si>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</si>
  <si>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</si>
  <si>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</si>
  <si>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</si>
  <si>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</si>
  <si>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</si>
  <si>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</si>
  <si>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</si>
  <si>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</si>
  <si>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</si>
  <si>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</si>
  <si>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</si>
  <si>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</si>
  <si>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</si>
  <si>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</si>
  <si>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</si>
  <si>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</si>
  <si>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</si>
  <si>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</si>
  <si>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</si>
  <si>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</si>
  <si>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</si>
  <si>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</si>
  <si>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</si>
  <si>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</si>
  <si>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</si>
  <si>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</si>
  <si>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</si>
  <si>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</si>
  <si>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</si>
  <si>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</si>
  <si>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</si>
  <si>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</si>
  <si>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</si>
  <si>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</si>
  <si>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</si>
  <si>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</si>
  <si>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</si>
  <si>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</si>
  <si>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</si>
  <si>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</si>
  <si>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</si>
  <si>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</si>
  <si>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</si>
  <si>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</si>
  <si>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</si>
  <si>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</si>
  <si>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</si>
  <si>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</si>
  <si>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</si>
  <si>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</si>
  <si>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</si>
  <si>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</si>
  <si>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</si>
  <si>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</si>
  <si>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</si>
  <si>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</si>
  <si>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</si>
  <si>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</si>
  <si>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</si>
  <si>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</si>
  <si>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</si>
  <si>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</si>
  <si>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</si>
  <si>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</si>
  <si>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</si>
  <si>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</si>
  <si>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</si>
  <si>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</si>
  <si>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</si>
  <si>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</si>
  <si>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</si>
  <si>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</si>
  <si>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</si>
  <si>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</si>
  <si>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</si>
  <si>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</si>
  <si>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</si>
  <si>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</si>
  <si>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</si>
  <si>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</si>
  <si>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</si>
  <si>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</si>
  <si>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</si>
  <si>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</si>
  <si>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</si>
  <si>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</si>
  <si>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</si>
  <si>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</si>
  <si>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</si>
  <si>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</si>
  <si>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</si>
  <si>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</si>
  <si>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</si>
  <si>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</si>
  <si>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</si>
  <si>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</si>
  <si>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</si>
  <si>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</si>
  <si>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</si>
  <si>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</si>
  <si>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</si>
  <si>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</si>
  <si>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</si>
  <si>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</si>
  <si>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</si>
  <si>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</si>
  <si>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</si>
  <si>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</si>
  <si>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</si>
  <si>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</si>
  <si>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</si>
  <si>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</si>
  <si>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</si>
  <si>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</si>
  <si>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</si>
  <si>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</si>
  <si>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</si>
  <si>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</si>
  <si>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</si>
  <si>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</si>
  <si>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</si>
  <si>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</si>
  <si>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</si>
  <si>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</si>
  <si>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</si>
  <si>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</si>
  <si>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</si>
  <si>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</si>
  <si>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</si>
  <si>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</si>
  <si>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</si>
  <si>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</si>
  <si>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</si>
  <si>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</si>
  <si>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</si>
  <si>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</si>
  <si>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</si>
  <si>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</si>
  <si>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</si>
  <si>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</si>
  <si>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</si>
  <si>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</si>
  <si>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</si>
  <si>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</si>
  <si>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</si>
  <si>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</si>
  <si>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</si>
  <si>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</si>
  <si>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</si>
  <si>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</si>
  <si>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</si>
  <si>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</si>
  <si>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</si>
  <si>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</si>
  <si>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</si>
  <si>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</si>
  <si>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</si>
  <si>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</si>
  <si>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</si>
  <si>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</si>
  <si>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</si>
  <si>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</si>
  <si>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</si>
  <si>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</si>
  <si>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</si>
  <si>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</si>
  <si>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</si>
  <si>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</si>
  <si>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</si>
  <si>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</si>
  <si>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</si>
  <si>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</si>
  <si>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</si>
  <si>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</si>
  <si>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</si>
  <si>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</si>
  <si>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</si>
  <si>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</si>
  <si>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</si>
  <si>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</si>
  <si>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</si>
  <si>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</si>
  <si>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</si>
  <si>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</si>
  <si>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</si>
  <si>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</si>
  <si>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</si>
  <si>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</si>
  <si>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</si>
  <si>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</si>
  <si>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</si>
  <si>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</si>
  <si>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</si>
  <si>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</si>
  <si>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</si>
  <si>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</si>
  <si>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</si>
  <si>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</si>
  <si>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</si>
  <si>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</si>
  <si>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</si>
  <si>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</si>
  <si>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</si>
  <si>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</si>
  <si>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</si>
  <si>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</si>
  <si>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</si>
  <si>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</si>
  <si>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</si>
  <si>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</si>
  <si>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</si>
  <si>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</si>
  <si>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</si>
  <si>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</si>
  <si>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</si>
  <si>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</si>
  <si>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</si>
  <si>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</si>
  <si>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</si>
  <si>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</si>
  <si>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</si>
  <si>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</si>
  <si>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</si>
  <si>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</si>
  <si>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</si>
  <si>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</si>
  <si>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</si>
  <si>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</si>
  <si>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</si>
  <si>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</si>
  <si>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</si>
  <si>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</si>
  <si>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</si>
  <si>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</si>
  <si>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</si>
  <si>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</si>
  <si>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</si>
  <si>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</si>
  <si>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</si>
  <si>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</si>
  <si>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</si>
  <si>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</si>
  <si>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</si>
  <si>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</si>
  <si>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</si>
  <si>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</si>
  <si>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</si>
  <si>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</si>
  <si>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</si>
  <si>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</si>
  <si>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</si>
  <si>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</si>
  <si>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</si>
  <si>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</si>
  <si>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</si>
  <si>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</si>
  <si>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</si>
  <si>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</si>
  <si>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</si>
  <si>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</si>
  <si>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</si>
  <si>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</si>
  <si>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</si>
  <si>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</si>
  <si>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</si>
  <si>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</si>
  <si>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</si>
  <si>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</si>
  <si>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</si>
  <si>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</si>
  <si>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</si>
  <si>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</si>
  <si>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</si>
  <si>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</si>
  <si>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</si>
  <si>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</si>
  <si>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</si>
  <si>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</si>
  <si>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</si>
  <si>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</si>
  <si>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</si>
  <si>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</si>
  <si>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</si>
  <si>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</si>
  <si>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</si>
  <si>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</si>
  <si>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</si>
  <si>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</si>
  <si>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</si>
  <si>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</si>
  <si>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</si>
  <si>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</si>
  <si>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</si>
  <si>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</si>
  <si>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</si>
  <si>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</si>
  <si>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</si>
  <si>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</si>
  <si>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</si>
  <si>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</si>
  <si>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</si>
  <si>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</si>
  <si>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</si>
  <si>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</si>
  <si>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</si>
  <si>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</si>
  <si>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</si>
  <si>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</si>
  <si>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</si>
  <si>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</si>
  <si>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</si>
  <si>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</si>
  <si>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</si>
  <si>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</si>
  <si>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</si>
  <si>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</si>
  <si>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</si>
  <si>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</si>
  <si>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</si>
  <si>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</si>
  <si>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</si>
  <si>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</si>
  <si>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</si>
  <si>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</si>
  <si>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</si>
  <si>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</si>
  <si>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</si>
  <si>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</si>
  <si>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</si>
  <si>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</si>
  <si>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</si>
  <si>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</si>
  <si>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</si>
  <si>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</si>
  <si>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</si>
  <si>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</si>
  <si>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</si>
  <si>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</si>
  <si>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</si>
  <si>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</si>
  <si>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</si>
  <si>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</si>
  <si>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</si>
  <si>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</si>
  <si>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</si>
  <si>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</si>
  <si>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</si>
  <si>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</si>
  <si>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</si>
  <si>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</si>
  <si>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</si>
  <si>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</si>
  <si>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</si>
  <si>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</si>
  <si>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</si>
  <si>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</si>
  <si>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</si>
  <si>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</si>
  <si>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</si>
  <si>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</si>
  <si>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</si>
  <si>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</si>
  <si>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</si>
  <si>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</si>
  <si>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</si>
  <si>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</si>
  <si>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</si>
  <si>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</si>
  <si>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</si>
  <si>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</si>
  <si>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</si>
  <si>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</si>
  <si>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</si>
  <si>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</si>
  <si>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</si>
  <si>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</si>
  <si>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</si>
  <si>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</si>
  <si>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</si>
  <si>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</si>
  <si>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</si>
  <si>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</si>
  <si>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</si>
  <si>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</si>
  <si>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</si>
  <si>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</si>
  <si>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</si>
  <si>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</si>
  <si>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</si>
  <si>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</si>
  <si>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</si>
  <si>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</si>
  <si>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</si>
  <si>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</si>
  <si>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</si>
  <si>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</si>
  <si>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</si>
  <si>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</si>
  <si>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</si>
  <si>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</si>
  <si>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</si>
  <si>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</si>
  <si>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</si>
  <si>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</si>
  <si>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</si>
  <si>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</si>
  <si>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</si>
  <si>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</si>
  <si>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</si>
  <si>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</si>
  <si>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</si>
  <si>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</si>
  <si>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</si>
  <si>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</si>
  <si>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</si>
  <si>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</si>
  <si>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</si>
  <si>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</si>
  <si>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</si>
  <si>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</si>
  <si>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</si>
  <si>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</si>
  <si>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</si>
  <si>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</si>
  <si>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</si>
  <si>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</si>
  <si>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</si>
  <si>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</si>
  <si>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</si>
  <si>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</si>
  <si>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</si>
  <si>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</si>
  <si>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</si>
  <si>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</si>
  <si>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</si>
  <si>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</si>
  <si>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</si>
  <si>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</si>
  <si>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</si>
  <si>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</si>
  <si>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</si>
  <si>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</si>
  <si>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</si>
  <si>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</si>
  <si>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</si>
  <si>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</si>
  <si>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</si>
  <si>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</si>
  <si>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</si>
  <si>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</si>
  <si>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</si>
  <si>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</si>
  <si>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</si>
  <si>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</si>
  <si>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</si>
  <si>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</si>
  <si>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</si>
  <si>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</si>
  <si>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</si>
  <si>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</si>
  <si>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</si>
  <si>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</si>
  <si>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</si>
  <si>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</si>
  <si>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</si>
  <si>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</si>
  <si>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</si>
  <si>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</si>
  <si>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</si>
  <si>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</si>
  <si>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</si>
  <si>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</si>
  <si>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</si>
  <si>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</si>
  <si>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</si>
  <si>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</si>
  <si>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</si>
  <si>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</si>
  <si>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</si>
  <si>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</si>
  <si>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</si>
  <si>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</si>
  <si>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</si>
  <si>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</si>
  <si>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</si>
  <si>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</si>
  <si>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</si>
  <si>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</si>
  <si>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</si>
  <si>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</si>
  <si>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</si>
  <si>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</si>
  <si>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</si>
  <si>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</si>
  <si>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</si>
  <si>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</si>
  <si>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</si>
  <si>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</si>
  <si>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</si>
  <si>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</si>
  <si>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</si>
  <si>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</si>
  <si>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</si>
  <si>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</si>
  <si>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</si>
  <si>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</si>
  <si>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</si>
  <si>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</si>
  <si>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</si>
  <si>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</si>
  <si>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</si>
  <si>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</si>
  <si>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</si>
  <si>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</si>
  <si>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</si>
  <si>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</si>
  <si>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</si>
  <si>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</si>
  <si>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</si>
  <si>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</si>
  <si>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</si>
  <si>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</si>
  <si>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</si>
  <si>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</si>
  <si>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</si>
  <si>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</si>
  <si>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</si>
  <si>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</si>
  <si>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</si>
  <si>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</si>
  <si>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</si>
  <si>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</si>
  <si>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</si>
  <si>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</si>
  <si>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</si>
  <si>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</si>
  <si>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</si>
  <si>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</si>
  <si>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</si>
  <si>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</si>
  <si>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</si>
  <si>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</si>
  <si>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</si>
  <si>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</si>
  <si>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</si>
  <si>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</si>
  <si>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</si>
  <si>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</si>
  <si>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</si>
  <si>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</si>
  <si>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</si>
  <si>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</si>
  <si>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</si>
  <si>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</si>
  <si>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</si>
  <si>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</si>
  <si>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</si>
  <si>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</si>
  <si>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</si>
  <si>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</si>
  <si>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</si>
  <si>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</si>
  <si>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</si>
  <si>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</si>
  <si>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</si>
  <si>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</si>
  <si>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</si>
  <si>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</si>
  <si>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</si>
  <si>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</si>
  <si>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</si>
  <si>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</si>
  <si>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</si>
  <si>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</si>
  <si>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</si>
  <si>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</si>
  <si>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</si>
  <si>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</si>
  <si>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</si>
  <si>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</si>
  <si>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</si>
  <si>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</si>
  <si>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</si>
  <si>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</si>
  <si>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</si>
  <si>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</si>
  <si>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</si>
  <si>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</si>
  <si>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</si>
  <si>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</si>
  <si>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</si>
  <si>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</si>
  <si>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</si>
  <si>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</si>
  <si>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</si>
  <si>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</si>
  <si>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</si>
  <si>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</si>
  <si>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</si>
  <si>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</si>
  <si>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</si>
  <si>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</si>
  <si>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</si>
  <si>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</si>
  <si>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</si>
  <si>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</si>
  <si>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</si>
  <si>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</si>
  <si>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</si>
  <si>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</si>
  <si>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</si>
  <si>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</si>
  <si>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</si>
  <si>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</si>
  <si>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</si>
  <si>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</si>
  <si>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</si>
  <si>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</si>
  <si>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</si>
  <si>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</si>
  <si>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</si>
  <si>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</si>
  <si>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</si>
  <si>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</si>
  <si>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</si>
  <si>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</si>
  <si>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</si>
  <si>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</si>
  <si>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</si>
  <si>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</si>
  <si>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</si>
  <si>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</si>
  <si>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</si>
  <si>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</si>
  <si>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</si>
  <si>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</si>
  <si>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</si>
  <si>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</si>
  <si>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</si>
  <si>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</si>
  <si>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</si>
  <si>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</si>
  <si>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</si>
  <si>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</si>
  <si>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</si>
  <si>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</si>
  <si>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</si>
  <si>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</si>
  <si>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</si>
  <si>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</si>
  <si>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</si>
  <si>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</si>
  <si>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</si>
  <si>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</si>
  <si>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</si>
  <si>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</si>
  <si>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</si>
  <si>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</si>
  <si>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</si>
  <si>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</si>
  <si>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</si>
  <si>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</si>
  <si>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</si>
  <si>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</si>
  <si>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</si>
  <si>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</si>
  <si>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</si>
  <si>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</si>
  <si>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</si>
  <si>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</si>
  <si>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</si>
  <si>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</si>
  <si>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</si>
  <si>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</si>
  <si>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</si>
  <si>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</si>
  <si>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</si>
  <si>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</si>
  <si>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</si>
  <si>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</si>
  <si>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</si>
  <si>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</si>
  <si>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</si>
  <si>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</si>
  <si>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</si>
  <si>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</si>
  <si>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</si>
  <si>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</si>
  <si>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</si>
  <si>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</si>
  <si>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</si>
  <si>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</si>
  <si>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</si>
  <si>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</si>
  <si>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</si>
  <si>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</si>
  <si>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</si>
  <si>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</si>
  <si>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</si>
  <si>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</si>
  <si>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</si>
  <si>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</si>
  <si>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</si>
  <si>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</si>
  <si>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</si>
  <si>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</si>
  <si>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</si>
  <si>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</si>
  <si>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</si>
  <si>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</si>
  <si>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</si>
  <si>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</si>
  <si>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</si>
  <si>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</si>
  <si>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</si>
  <si>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</si>
  <si>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</si>
  <si>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</si>
  <si>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</si>
  <si>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</si>
  <si>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</si>
  <si>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</si>
  <si>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</si>
  <si>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</si>
  <si>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</si>
  <si>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</si>
  <si>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</si>
  <si>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</si>
  <si>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</si>
  <si>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</si>
  <si>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</si>
  <si>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</si>
  <si>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</si>
  <si>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</si>
  <si>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</si>
  <si>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</si>
  <si>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</si>
  <si>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</si>
  <si>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</si>
  <si>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</si>
  <si>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</si>
  <si>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</si>
  <si>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</si>
  <si>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</si>
  <si>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</si>
  <si>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</si>
  <si>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</si>
  <si>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</si>
  <si>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</si>
  <si>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</si>
  <si>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</si>
  <si>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</si>
  <si>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</si>
  <si>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</si>
  <si>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</si>
  <si>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</si>
  <si>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</si>
  <si>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</si>
  <si>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</si>
  <si>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</si>
  <si>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</si>
  <si>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</si>
  <si>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</si>
  <si>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</si>
  <si>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</si>
  <si>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</si>
  <si>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</si>
  <si>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</si>
  <si>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</si>
  <si>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</si>
  <si>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</si>
  <si>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</si>
  <si>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</si>
  <si>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</si>
  <si>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</si>
  <si>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</si>
  <si>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</si>
  <si>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</si>
  <si>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</si>
  <si>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</si>
  <si>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</si>
  <si>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</si>
  <si>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</si>
  <si>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</si>
  <si>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</si>
  <si>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</si>
  <si>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</si>
  <si>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</si>
  <si>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</si>
  <si>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</si>
  <si>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</si>
  <si>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</si>
  <si>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</si>
  <si>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</si>
  <si>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</si>
  <si>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</si>
  <si>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</si>
  <si>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</si>
  <si>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</si>
  <si>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</si>
  <si>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</si>
  <si>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</si>
  <si>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</si>
  <si>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</si>
  <si>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</si>
  <si>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</si>
  <si>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</si>
  <si>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</si>
  <si>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</si>
  <si>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</si>
  <si>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</si>
  <si>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</si>
  <si>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</si>
  <si>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</si>
  <si>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</si>
  <si>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</si>
  <si>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</si>
  <si>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</si>
  <si>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</si>
  <si>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</si>
  <si>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</si>
  <si>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</si>
  <si>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</si>
  <si>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</si>
  <si>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</si>
  <si>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</si>
  <si>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</si>
  <si>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</si>
  <si>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</si>
  <si>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</si>
  <si>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</si>
  <si>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</si>
  <si>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</si>
  <si>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</si>
  <si>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</si>
  <si>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</si>
  <si>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</si>
  <si>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</si>
  <si>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</si>
  <si>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</si>
  <si>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</si>
  <si>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</si>
  <si>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</si>
  <si>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</si>
  <si>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</si>
  <si>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</si>
  <si>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</si>
  <si>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</si>
  <si>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</si>
  <si>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</si>
  <si>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</si>
  <si>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</si>
  <si>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</si>
  <si>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</si>
  <si>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</si>
  <si>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</si>
  <si>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</si>
  <si>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</si>
  <si>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</si>
  <si>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</si>
  <si>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</si>
  <si>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</si>
  <si>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</si>
  <si>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</si>
  <si>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</si>
  <si>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</si>
  <si>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</si>
  <si>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</si>
  <si>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</si>
  <si>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</si>
  <si>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</si>
  <si>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</si>
  <si>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</si>
  <si>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</si>
  <si>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</si>
  <si>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</si>
  <si>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</si>
  <si>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</si>
  <si>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</si>
  <si>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</si>
  <si>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</si>
  <si>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</si>
  <si>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</si>
  <si>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</si>
  <si>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</si>
  <si>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</si>
  <si>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</si>
  <si>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</si>
  <si>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</si>
  <si>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</si>
  <si>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</si>
  <si>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</si>
  <si>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</si>
  <si>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</si>
  <si>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</si>
  <si>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</si>
  <si>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</si>
  <si>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</si>
  <si>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</si>
  <si>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</si>
  <si>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</si>
  <si>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</si>
  <si>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</si>
  <si>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</si>
  <si>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</si>
  <si>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</si>
  <si>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</si>
  <si>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</si>
  <si>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</si>
  <si>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</si>
  <si>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</si>
  <si>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</si>
  <si>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</si>
  <si>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</si>
  <si>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</si>
  <si>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</si>
  <si>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</si>
  <si>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</si>
  <si>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</si>
  <si>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</si>
  <si>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</si>
  <si>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</si>
  <si>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</si>
  <si>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</si>
  <si>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</si>
  <si>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</si>
  <si>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</si>
  <si>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</si>
  <si>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</si>
  <si>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</si>
  <si>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</si>
  <si>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</si>
  <si>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</si>
  <si>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</si>
  <si>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</si>
  <si>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</si>
  <si>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</si>
  <si>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</si>
  <si>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</si>
  <si>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</si>
  <si>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</si>
  <si>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</si>
  <si>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</si>
  <si>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</si>
  <si>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</si>
  <si>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</si>
  <si>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</si>
  <si>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</si>
  <si>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</si>
  <si>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</si>
  <si>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</si>
  <si>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</si>
  <si>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</si>
  <si>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</si>
  <si>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</si>
  <si>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</si>
  <si>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</si>
  <si>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</si>
  <si>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</si>
  <si>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</si>
  <si>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</si>
  <si>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</si>
  <si>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</si>
  <si>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</si>
  <si>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</si>
  <si>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</si>
  <si>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</si>
  <si>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</si>
  <si>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</si>
  <si>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</si>
  <si>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</si>
  <si>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</si>
  <si>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</si>
  <si>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</si>
  <si>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</si>
  <si>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</si>
  <si>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</si>
  <si>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</si>
  <si>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</si>
  <si>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</si>
  <si>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</si>
  <si>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</si>
  <si>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</si>
  <si>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</si>
  <si>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</si>
  <si>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</si>
  <si>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</si>
  <si>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</si>
  <si>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</si>
  <si>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</si>
  <si>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</si>
  <si>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</si>
  <si>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</si>
  <si>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</si>
  <si>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</si>
  <si>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</si>
  <si>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</si>
  <si>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</si>
  <si>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</si>
  <si>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</si>
  <si>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</si>
  <si>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</si>
  <si>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</si>
  <si>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</si>
  <si>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</si>
  <si>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</si>
  <si>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</si>
  <si>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</si>
  <si>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</si>
  <si>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</si>
  <si>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</si>
  <si>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</si>
  <si>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</si>
  <si>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</si>
  <si>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</si>
  <si>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</si>
  <si>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</si>
  <si>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</si>
  <si>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</si>
  <si>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</si>
  <si>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</si>
  <si>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</si>
  <si>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</si>
  <si>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</si>
  <si>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</si>
  <si>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</si>
  <si>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</si>
  <si>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</si>
  <si>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</si>
  <si>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</si>
  <si>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</si>
  <si>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</si>
  <si>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</si>
  <si>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</si>
  <si>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</si>
  <si>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</si>
  <si>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</si>
  <si>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</si>
  <si>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</si>
  <si>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</si>
  <si>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</si>
  <si>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</si>
  <si>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</si>
  <si>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</si>
  <si>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</si>
  <si>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</si>
  <si>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</si>
  <si>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</si>
  <si>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</si>
  <si>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</si>
  <si>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</si>
  <si>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</si>
  <si>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</si>
  <si>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</si>
  <si>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</si>
  <si>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</si>
  <si>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</si>
  <si>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</si>
  <si>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</si>
  <si>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</si>
  <si>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</si>
  <si>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</si>
  <si>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</si>
  <si>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</si>
  <si>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</si>
  <si>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</si>
  <si>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</si>
  <si>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</si>
  <si>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</si>
  <si>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</si>
  <si>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</si>
  <si>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</si>
  <si>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</si>
  <si>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</si>
  <si>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</si>
  <si>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</si>
  <si>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</si>
  <si>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</si>
  <si>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</si>
  <si>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</si>
  <si>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</si>
  <si>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</si>
  <si>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</si>
  <si>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</si>
  <si>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</si>
  <si>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</si>
  <si>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</si>
  <si>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</si>
  <si>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</si>
  <si>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</si>
  <si>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</si>
  <si>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</si>
  <si>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</si>
  <si>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</si>
  <si>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</si>
  <si>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</si>
  <si>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</si>
  <si>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</si>
  <si>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</si>
  <si>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</si>
  <si>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</si>
  <si>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</si>
  <si>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</si>
  <si>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</si>
  <si>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</si>
  <si>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</si>
  <si>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</si>
  <si>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</si>
  <si>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</si>
  <si>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</si>
  <si>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</si>
  <si>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</si>
  <si>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</si>
  <si>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</si>
  <si>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</si>
  <si>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</si>
  <si>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</si>
  <si>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</si>
  <si>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</si>
  <si>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</si>
  <si>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</si>
  <si>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</si>
  <si>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</si>
  <si>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</si>
  <si>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</si>
  <si>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</si>
  <si>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</si>
  <si>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</si>
  <si>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</si>
  <si>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</si>
  <si>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</si>
  <si>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</si>
  <si>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</si>
  <si>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</si>
  <si>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</si>
  <si>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</si>
  <si>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</si>
  <si>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</si>
  <si>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</si>
  <si>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</si>
  <si>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</si>
  <si>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</si>
  <si>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</si>
  <si>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</si>
  <si>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</si>
  <si>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</si>
  <si>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</si>
  <si>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</si>
  <si>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</si>
  <si>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</si>
  <si>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</si>
  <si>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</si>
  <si>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</si>
  <si>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</si>
  <si>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</si>
  <si>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</si>
  <si>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</si>
  <si>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</si>
  <si>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</si>
  <si>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</si>
  <si>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</si>
  <si>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</si>
  <si>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</si>
  <si>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</si>
  <si>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</si>
  <si>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</si>
  <si>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</si>
  <si>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</si>
  <si>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</si>
  <si>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</si>
  <si>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</si>
  <si>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</si>
  <si>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</si>
  <si>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</si>
  <si>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</si>
  <si>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</si>
  <si>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</si>
  <si>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</si>
  <si>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</si>
  <si>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</si>
  <si>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</si>
  <si>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</si>
  <si>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</si>
  <si>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</si>
  <si>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</si>
  <si>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</si>
  <si>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</si>
  <si>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</si>
  <si>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</si>
  <si>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</si>
  <si>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</si>
  <si>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</si>
  <si>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</si>
  <si>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</si>
  <si>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</si>
  <si>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</si>
  <si>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</si>
  <si>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</si>
  <si>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</si>
  <si>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</si>
  <si>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</si>
  <si>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</si>
  <si>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</si>
  <si>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</si>
  <si>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</si>
  <si>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</si>
  <si>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</si>
  <si>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</si>
  <si>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</si>
  <si>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</si>
  <si>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</si>
  <si>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</si>
  <si>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</si>
  <si>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</si>
  <si>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</si>
  <si>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</si>
  <si>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</si>
  <si>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</si>
  <si>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</si>
  <si>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</si>
  <si>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</si>
  <si>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</si>
  <si>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</si>
  <si>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</si>
  <si>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</si>
  <si>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</si>
  <si>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</si>
  <si>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</si>
  <si>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</si>
  <si>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</si>
  <si>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</si>
  <si>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</si>
  <si>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</si>
  <si>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</si>
  <si>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</si>
  <si>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</si>
  <si>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</si>
  <si>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</si>
  <si>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</si>
  <si>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</si>
  <si>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</si>
  <si>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</si>
  <si>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</si>
  <si>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</si>
  <si>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</si>
  <si>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</si>
  <si>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</si>
  <si>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</si>
  <si>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</si>
  <si>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</si>
  <si>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</si>
  <si>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</si>
  <si>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</si>
  <si>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</si>
  <si>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</si>
  <si>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</si>
  <si>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</si>
  <si>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</si>
  <si>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</si>
  <si>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</si>
  <si>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</si>
  <si>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</si>
  <si>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</si>
  <si>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</si>
  <si>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</si>
  <si>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</si>
  <si>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</si>
  <si>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</si>
  <si>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</si>
  <si>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</si>
  <si>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</si>
  <si>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</si>
  <si>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</si>
  <si>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</si>
  <si>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</si>
  <si>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</si>
  <si>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</si>
  <si>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</si>
  <si>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</si>
  <si>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</si>
  <si>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</si>
  <si>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</si>
  <si>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</si>
  <si>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</si>
  <si>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</si>
  <si>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</si>
  <si>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</si>
  <si>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</si>
  <si>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</si>
  <si>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</si>
  <si>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</si>
  <si>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</si>
  <si>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</si>
  <si>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</si>
  <si>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</si>
  <si>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</si>
  <si>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</si>
  <si>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</si>
  <si>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</si>
  <si>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</si>
  <si>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</si>
  <si>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</si>
  <si>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</si>
  <si>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</si>
  <si>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</si>
  <si>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</si>
  <si>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</si>
  <si>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</si>
  <si>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</si>
  <si>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</si>
  <si>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</si>
  <si>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</si>
  <si>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</si>
  <si>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</si>
  <si>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</si>
  <si>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</si>
  <si>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</si>
  <si>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</si>
  <si>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</si>
  <si>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</si>
  <si>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</si>
  <si>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</si>
  <si>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</si>
  <si>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</si>
  <si>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</si>
  <si>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</si>
  <si>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</si>
  <si>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</si>
  <si>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</si>
  <si>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</si>
  <si>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</si>
  <si>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</si>
  <si>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</si>
  <si>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</si>
  <si>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</si>
  <si>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</si>
  <si>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</si>
  <si>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</si>
  <si>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</si>
  <si>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</si>
  <si>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</si>
  <si>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</si>
  <si>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</si>
  <si>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</si>
  <si>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</si>
  <si>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</si>
  <si>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</si>
  <si>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</si>
  <si>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</si>
  <si>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</si>
  <si>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</si>
  <si>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</si>
  <si>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</si>
  <si>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</si>
  <si>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</si>
  <si>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</si>
  <si>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</si>
  <si>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</si>
  <si>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</si>
  <si>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</si>
  <si>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</si>
  <si>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</si>
  <si>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</si>
  <si>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</si>
  <si>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</si>
  <si>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</si>
  <si>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</si>
  <si>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</si>
  <si>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</si>
  <si>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</si>
  <si>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</si>
  <si>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</si>
  <si>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</si>
  <si>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</si>
  <si>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</si>
  <si>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</si>
  <si>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</si>
  <si>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</si>
  <si>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</si>
  <si>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</si>
  <si>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</si>
  <si>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</si>
  <si>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</si>
  <si>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</si>
  <si>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</si>
  <si>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</si>
  <si>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</si>
  <si>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</si>
  <si>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</si>
  <si>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</si>
  <si>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</si>
  <si>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</si>
  <si>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</si>
  <si>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</si>
  <si>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</si>
  <si>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</si>
  <si>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</si>
  <si>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</si>
  <si>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</si>
  <si>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</si>
  <si>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</si>
  <si>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</si>
  <si>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</si>
  <si>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</si>
  <si>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</si>
  <si>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</si>
  <si>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</si>
  <si>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</si>
  <si>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</si>
  <si>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</si>
  <si>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</si>
  <si>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</si>
  <si>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</si>
  <si>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</si>
  <si>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</si>
  <si>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</si>
  <si>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</si>
  <si>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</si>
  <si>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</si>
  <si>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</si>
  <si>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</si>
  <si>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</si>
  <si>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</si>
  <si>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</si>
  <si>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</si>
  <si>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</si>
  <si>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</si>
  <si>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</si>
  <si>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</si>
  <si>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</si>
  <si>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</si>
  <si>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</si>
  <si>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</si>
  <si>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</si>
  <si>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</si>
  <si>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</si>
  <si>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</si>
  <si>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</si>
  <si>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</si>
  <si>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</si>
  <si>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</si>
  <si>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</si>
  <si>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</si>
  <si>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</si>
  <si>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</si>
  <si>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</si>
  <si>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</si>
  <si>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</si>
  <si>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</si>
  <si>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</si>
  <si>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</si>
  <si>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</si>
  <si>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</si>
  <si>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</si>
  <si>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</si>
  <si>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</si>
  <si>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</si>
  <si>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</si>
  <si>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</si>
  <si>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</si>
  <si>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</si>
  <si>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</si>
  <si>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</si>
  <si>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</si>
  <si>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</si>
  <si>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</si>
  <si>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</si>
  <si>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</si>
  <si>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</si>
  <si>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</si>
  <si>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</si>
  <si>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</si>
  <si>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</si>
  <si>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</si>
  <si>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</si>
  <si>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</si>
  <si>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</si>
  <si>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</si>
  <si>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</si>
  <si>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</si>
  <si>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</si>
  <si>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</si>
  <si>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</si>
  <si>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</si>
  <si>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</si>
  <si>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</si>
  <si>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</si>
  <si>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</si>
  <si>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</si>
  <si>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</si>
  <si>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</si>
  <si>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</si>
  <si>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</si>
  <si>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</si>
  <si>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</si>
  <si>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</si>
  <si>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</si>
  <si>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</si>
  <si>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</si>
  <si>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</si>
  <si>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</si>
  <si>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</si>
  <si>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</si>
  <si>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</si>
  <si>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</si>
  <si>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</si>
  <si>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</si>
  <si>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</si>
  <si>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</si>
  <si>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</si>
  <si>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</si>
  <si>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</si>
  <si>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</si>
  <si>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</si>
  <si>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</si>
  <si>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</si>
  <si>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</si>
  <si>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</si>
  <si>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</si>
  <si>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</si>
  <si>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</si>
  <si>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</si>
  <si>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</si>
  <si>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</si>
  <si>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</si>
  <si>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</si>
  <si>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</si>
  <si>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</si>
  <si>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</si>
  <si>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</si>
  <si>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</si>
  <si>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</si>
  <si>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</si>
  <si>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</si>
  <si>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</si>
  <si>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</si>
  <si>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</si>
  <si>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</si>
  <si>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</si>
  <si>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</si>
  <si>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</si>
  <si>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</si>
  <si>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</si>
  <si>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</si>
  <si>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</si>
  <si>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</si>
  <si>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</si>
  <si>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</si>
  <si>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</si>
  <si>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</si>
  <si>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</si>
  <si>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</si>
  <si>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</si>
  <si>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</si>
  <si>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</si>
  <si>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</si>
  <si>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</si>
  <si>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</si>
  <si>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</si>
  <si>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</si>
  <si>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</si>
  <si>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</si>
  <si>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</si>
  <si>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</si>
  <si>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</si>
  <si>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</si>
  <si>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</si>
  <si>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</si>
  <si>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</si>
  <si>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</si>
  <si>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</si>
  <si>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</si>
  <si>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</si>
  <si>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</si>
  <si>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</si>
  <si>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</si>
  <si>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</si>
  <si>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</si>
  <si>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</si>
  <si>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</si>
  <si>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</si>
  <si>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</si>
  <si>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</si>
  <si>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</si>
  <si>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</si>
  <si>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</si>
  <si>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</si>
  <si>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</si>
  <si>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</si>
  <si>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</si>
  <si>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</si>
  <si>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</si>
  <si>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</si>
  <si>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</si>
  <si>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</si>
  <si>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</si>
  <si>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</si>
  <si>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</si>
  <si>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</si>
  <si>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</si>
  <si>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</si>
  <si>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</si>
  <si>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</si>
  <si>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</si>
  <si>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</si>
  <si>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</si>
  <si>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</si>
  <si>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</si>
  <si>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</si>
  <si>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</si>
  <si>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</si>
  <si>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</si>
  <si>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</si>
  <si>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</si>
  <si>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</si>
  <si>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</si>
  <si>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</si>
  <si>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</si>
  <si>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</si>
  <si>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</si>
  <si>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</si>
  <si>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</si>
  <si>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</si>
  <si>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</si>
  <si>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</si>
  <si>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</si>
  <si>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</si>
  <si>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</si>
  <si>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</si>
  <si>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</si>
  <si>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</si>
  <si>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</si>
  <si>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</si>
  <si>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</si>
  <si>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</si>
  <si>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</si>
  <si>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</si>
  <si>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</si>
  <si>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</si>
  <si>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</si>
  <si>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</si>
  <si>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</si>
  <si>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</si>
  <si>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</si>
  <si>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</si>
  <si>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</si>
  <si>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</si>
  <si>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</si>
  <si>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</si>
  <si>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</si>
  <si>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</si>
  <si>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</si>
  <si>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</si>
  <si>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</si>
  <si>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</si>
  <si>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</si>
  <si>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</si>
  <si>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</si>
  <si>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</si>
  <si>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</si>
  <si>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</si>
  <si>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</si>
  <si>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</si>
  <si>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</si>
  <si>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</si>
  <si>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</si>
  <si>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</si>
  <si>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</si>
  <si>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</si>
  <si>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</si>
  <si>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</si>
  <si>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</si>
  <si>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</si>
  <si>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</si>
  <si>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</si>
  <si>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</si>
  <si>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</si>
  <si>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</si>
  <si>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</si>
  <si>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</si>
  <si>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</si>
  <si>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</si>
  <si>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</si>
  <si>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</si>
  <si>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</si>
  <si>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</si>
  <si>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</si>
  <si>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</si>
  <si>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</si>
  <si>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</si>
  <si>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</si>
  <si>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</si>
  <si>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</si>
  <si>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</si>
  <si>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</si>
  <si>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</si>
  <si>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</si>
  <si>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</si>
  <si>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</si>
  <si>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</si>
  <si>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</si>
  <si>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</si>
  <si>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</si>
  <si>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</si>
  <si>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</si>
  <si>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</si>
  <si>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</si>
  <si>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</si>
  <si>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</si>
  <si>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</si>
  <si>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</si>
  <si>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</si>
  <si>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</si>
  <si>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</si>
  <si>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</si>
  <si>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</si>
  <si>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</si>
  <si>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</si>
  <si>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</si>
  <si>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</si>
  <si>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</si>
  <si>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</si>
  <si>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</si>
  <si>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</si>
  <si>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</si>
  <si>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</si>
  <si>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</si>
  <si>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</si>
  <si>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</si>
  <si>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</si>
  <si>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</si>
  <si>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</si>
  <si>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</si>
  <si>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</si>
  <si>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</si>
  <si>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</si>
  <si>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</si>
  <si>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</si>
  <si>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</si>
  <si>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</si>
  <si>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</si>
  <si>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</si>
  <si>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</si>
  <si>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</si>
  <si>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</si>
  <si>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</si>
  <si>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</si>
  <si>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</si>
  <si>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</si>
  <si>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</si>
  <si>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</si>
  <si>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</si>
  <si>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</si>
  <si>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</si>
  <si>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</si>
  <si>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</si>
  <si>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</si>
  <si>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</si>
  <si>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</si>
  <si>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</si>
  <si>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</si>
  <si>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</si>
  <si>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</si>
  <si>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</si>
  <si>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</si>
  <si>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</si>
  <si>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</si>
  <si>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</si>
  <si>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</si>
  <si>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</si>
  <si>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</si>
  <si>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</si>
  <si>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</si>
  <si>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</si>
  <si>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</si>
  <si>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</si>
  <si>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</si>
  <si>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</si>
  <si>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</si>
  <si>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</si>
  <si>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</si>
  <si>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</si>
  <si>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</si>
  <si>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</si>
  <si>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</si>
  <si>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</si>
  <si>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</si>
  <si>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</si>
  <si>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</si>
  <si>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</si>
  <si>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</si>
  <si>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</si>
  <si>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</si>
  <si>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</si>
  <si>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</si>
  <si>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</si>
  <si>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</si>
  <si>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</si>
  <si>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</si>
  <si>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</si>
  <si>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</si>
  <si>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</si>
  <si>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</si>
  <si>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</si>
  <si>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</si>
  <si>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</si>
  <si>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</si>
  <si>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</si>
  <si>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</si>
  <si>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</si>
  <si>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</si>
  <si>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</si>
  <si>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</si>
  <si>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</si>
  <si>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</si>
  <si>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</si>
  <si>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</si>
  <si>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</si>
  <si>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</si>
  <si>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</si>
  <si>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</si>
  <si>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</si>
  <si>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</si>
  <si>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</si>
  <si>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</si>
  <si>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</si>
  <si>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</si>
  <si>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</si>
  <si>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</si>
  <si>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</si>
  <si>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</si>
  <si>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</si>
  <si>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</si>
  <si>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</si>
  <si>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</si>
  <si>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</si>
  <si>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</si>
  <si>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</si>
  <si>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</si>
  <si>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</si>
  <si>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</si>
  <si>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</si>
  <si>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</si>
  <si>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</si>
  <si>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</si>
  <si>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</si>
  <si>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</si>
  <si>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</si>
  <si>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</si>
  <si>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</si>
  <si>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</si>
  <si>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</si>
  <si>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</si>
  <si>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</si>
  <si>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</si>
  <si>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</si>
  <si>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</si>
  <si>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</si>
  <si>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</si>
  <si>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</si>
  <si>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</si>
  <si>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</si>
  <si>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</si>
  <si>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</si>
  <si>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</si>
  <si>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</si>
  <si>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</si>
  <si>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</si>
  <si>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</si>
  <si>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</si>
  <si>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</si>
  <si>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</si>
  <si>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</si>
  <si>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</si>
  <si>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</si>
  <si>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</si>
  <si>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</si>
  <si>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</si>
  <si>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</si>
  <si>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</si>
  <si>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</si>
  <si>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</si>
  <si>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</si>
  <si>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</si>
  <si>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</si>
  <si>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</si>
  <si>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</si>
  <si>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</si>
  <si>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</si>
  <si>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</si>
  <si>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</si>
  <si>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</si>
  <si>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</si>
  <si>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</si>
  <si>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</si>
  <si>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</si>
  <si>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</si>
  <si>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</si>
  <si>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</si>
  <si>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</si>
  <si>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</si>
  <si>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</si>
  <si>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</si>
  <si>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</si>
  <si>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</si>
  <si>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</si>
  <si>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</si>
  <si>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</si>
  <si>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</si>
  <si>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</si>
  <si>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</si>
  <si>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</si>
  <si>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</si>
  <si>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</si>
  <si>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</si>
  <si>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</si>
  <si>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</si>
  <si>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</si>
  <si>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</si>
  <si>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</si>
  <si>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</si>
  <si>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</si>
  <si>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</si>
  <si>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</si>
  <si>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</si>
  <si>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</si>
  <si>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</si>
  <si>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</si>
  <si>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</si>
  <si>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</si>
  <si>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</si>
  <si>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</si>
  <si>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</si>
  <si>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</si>
  <si>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</si>
  <si>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</si>
  <si>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</si>
  <si>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</si>
  <si>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</si>
  <si>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</si>
  <si>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</si>
  <si>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</si>
  <si>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</si>
  <si>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</si>
  <si>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</si>
  <si>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</si>
  <si>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</si>
  <si>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</si>
  <si>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</si>
  <si>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</si>
  <si>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</si>
  <si>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</si>
  <si>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</si>
  <si>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</si>
  <si>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</si>
  <si>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</si>
  <si>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</si>
  <si>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</si>
  <si>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</si>
  <si>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</si>
  <si>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</si>
  <si>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</si>
  <si>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</si>
  <si>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</si>
  <si>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</si>
  <si>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</si>
  <si>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</si>
  <si>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</si>
  <si>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</si>
  <si>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</si>
  <si>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</si>
  <si>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</si>
  <si>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</si>
  <si>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</si>
  <si>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</si>
  <si>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</si>
  <si>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</si>
  <si>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</si>
  <si>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</si>
  <si>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</si>
  <si>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</si>
  <si>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</si>
  <si>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</si>
  <si>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</si>
  <si>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</si>
  <si>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</si>
  <si>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</si>
  <si>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</si>
  <si>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</si>
  <si>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</si>
  <si>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</si>
  <si>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</si>
  <si>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</si>
  <si>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</si>
  <si>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</si>
  <si>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</si>
  <si>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</si>
  <si>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</si>
  <si>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</si>
  <si>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</si>
  <si>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</si>
  <si>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</si>
  <si>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</si>
  <si>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</si>
  <si>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</si>
  <si>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</si>
  <si>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</si>
  <si>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</si>
  <si>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</si>
  <si>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</si>
  <si>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</si>
  <si>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</si>
  <si>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</si>
  <si>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</si>
  <si>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</si>
  <si>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</si>
  <si>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</si>
  <si>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</si>
  <si>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</si>
  <si>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</si>
  <si>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</si>
  <si>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</si>
  <si>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</si>
  <si>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</si>
  <si>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</si>
  <si>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</si>
  <si>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</si>
  <si>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</si>
  <si>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</si>
  <si>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</si>
  <si>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</si>
  <si>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</si>
  <si>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</si>
  <si>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</si>
  <si>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</si>
  <si>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</si>
  <si>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</si>
  <si>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</si>
  <si>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</si>
  <si>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</si>
  <si>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</si>
  <si>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</si>
  <si>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</si>
  <si>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</si>
  <si>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</si>
  <si>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</si>
  <si>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</si>
  <si>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</si>
  <si>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</si>
  <si>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</si>
  <si>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</si>
  <si>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</si>
  <si>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</si>
  <si>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</si>
  <si>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</si>
  <si>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</si>
  <si>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</si>
  <si>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</si>
  <si>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</si>
  <si>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</si>
  <si>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</si>
  <si>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</si>
  <si>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</si>
  <si>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</si>
  <si>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</si>
  <si>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</si>
  <si>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</si>
  <si>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</si>
  <si>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</si>
  <si>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</si>
  <si>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</si>
  <si>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</si>
  <si>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</si>
  <si>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</si>
  <si>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</si>
  <si>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</si>
  <si>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</si>
  <si>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</si>
  <si>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</si>
  <si>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</si>
  <si>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</si>
  <si>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</si>
  <si>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</si>
  <si>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</si>
  <si>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</si>
  <si>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</si>
  <si>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</si>
  <si>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</si>
  <si>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</si>
  <si>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</si>
  <si>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</si>
  <si>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</si>
  <si>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</si>
  <si>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</si>
  <si>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</si>
  <si>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</si>
  <si>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</si>
  <si>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</si>
  <si>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</si>
  <si>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</si>
  <si>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</si>
  <si>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</si>
  <si>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</si>
  <si>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</si>
  <si>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</si>
  <si>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</si>
  <si>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</si>
  <si>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</si>
  <si>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</si>
  <si>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</si>
  <si>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</si>
  <si>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</si>
  <si>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</si>
  <si>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</si>
  <si>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</si>
  <si>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</si>
  <si>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</si>
  <si>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</si>
  <si>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</si>
  <si>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</si>
  <si>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</si>
  <si>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</si>
  <si>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</si>
  <si>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</si>
  <si>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</si>
  <si>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</si>
  <si>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</si>
  <si>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</si>
  <si>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</si>
  <si>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</si>
  <si>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</si>
  <si>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</si>
  <si>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</si>
  <si>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</si>
  <si>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</si>
  <si>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</si>
  <si>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</si>
  <si>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</si>
  <si>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</si>
  <si>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</si>
  <si>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</si>
  <si>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</si>
  <si>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</si>
  <si>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</si>
  <si>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</si>
  <si>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</si>
  <si>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</si>
  <si>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</si>
  <si>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</si>
  <si>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</si>
  <si>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</si>
  <si>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</si>
  <si>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</si>
  <si>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</si>
  <si>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</si>
  <si>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</si>
  <si>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</si>
  <si>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</si>
  <si>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</si>
  <si>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</si>
  <si>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</si>
  <si>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</si>
  <si>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</si>
  <si>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</si>
  <si>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</si>
  <si>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</si>
  <si>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</si>
  <si>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</si>
  <si>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</si>
  <si>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</si>
  <si>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</si>
  <si>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</si>
  <si>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</si>
  <si>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</si>
  <si>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</si>
  <si>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</si>
  <si>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</si>
  <si>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</si>
  <si>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</si>
  <si>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</si>
  <si>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</si>
  <si>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</si>
  <si>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</si>
  <si>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</si>
  <si>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</si>
  <si>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</si>
  <si>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</si>
  <si>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</si>
  <si>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</si>
  <si>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</si>
  <si>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</si>
  <si>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</si>
  <si>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</si>
  <si>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</si>
  <si>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</si>
  <si>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</si>
  <si>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</si>
  <si>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</si>
  <si>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</si>
  <si>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</si>
  <si>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</si>
  <si>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</si>
  <si>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</si>
  <si>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</si>
  <si>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</si>
  <si>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</si>
  <si>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</si>
  <si>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</si>
  <si>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</si>
  <si>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</si>
  <si>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</si>
  <si>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</si>
  <si>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</si>
  <si>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</si>
  <si>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</si>
  <si>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</si>
  <si>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</si>
  <si>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</si>
  <si>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</si>
  <si>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</si>
  <si>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</si>
  <si>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</si>
  <si>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</si>
  <si>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</si>
  <si>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</si>
  <si>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</si>
  <si>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</si>
  <si>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</si>
  <si>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</si>
  <si>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</si>
  <si>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</si>
  <si>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</si>
  <si>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</si>
  <si>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</si>
  <si>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</si>
  <si>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</si>
  <si>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</si>
  <si>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</si>
  <si>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</si>
  <si>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</si>
  <si>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</si>
  <si>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</si>
  <si>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</si>
  <si>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</si>
  <si>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</si>
  <si>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</si>
  <si>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</si>
  <si>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</si>
  <si>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</si>
  <si>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</si>
  <si>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</si>
  <si>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</si>
  <si>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</si>
  <si>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</si>
  <si>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</si>
  <si>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</si>
  <si>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</si>
  <si>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</si>
  <si>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</si>
  <si>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</si>
  <si>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</si>
  <si>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</si>
  <si>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</si>
  <si>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</si>
  <si>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</si>
  <si>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</si>
  <si>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</si>
  <si>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</si>
  <si>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</si>
  <si>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</si>
  <si>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</si>
  <si>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</si>
  <si>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</si>
  <si>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</si>
  <si>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</si>
  <si>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</si>
  <si>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</si>
  <si>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</si>
  <si>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</si>
  <si>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</si>
  <si>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</si>
  <si>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</si>
  <si>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</si>
  <si>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</si>
  <si>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</si>
  <si>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</si>
  <si>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</si>
  <si>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</si>
  <si>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</si>
  <si>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</si>
  <si>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</si>
  <si>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</si>
  <si>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</si>
  <si>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</si>
  <si>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</si>
  <si>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</si>
  <si>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</si>
  <si>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</si>
  <si>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</si>
  <si>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</si>
  <si>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</si>
  <si>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</si>
  <si>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</si>
  <si>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</si>
  <si>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</si>
  <si>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</si>
  <si>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</si>
  <si>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</si>
  <si>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</si>
  <si>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</si>
  <si>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</si>
  <si>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</si>
  <si>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</si>
  <si>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</si>
  <si>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</si>
  <si>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</si>
  <si>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</si>
  <si>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</si>
  <si>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</si>
  <si>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</si>
  <si>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</si>
  <si>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</si>
  <si>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</si>
  <si>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</si>
  <si>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</si>
  <si>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</si>
  <si>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</si>
  <si>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</si>
  <si>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</si>
  <si>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</si>
  <si>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</si>
  <si>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</si>
  <si>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</si>
  <si>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</si>
  <si>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</si>
  <si>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</si>
  <si>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</si>
  <si>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</si>
  <si>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</si>
  <si>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</si>
  <si>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</si>
  <si>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</si>
  <si>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</si>
  <si>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</si>
  <si>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</si>
  <si>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</si>
  <si>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</si>
  <si>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</si>
  <si>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</si>
  <si>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</si>
  <si>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</si>
  <si>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</si>
  <si>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</si>
  <si>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</si>
  <si>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</si>
  <si>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</si>
  <si>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</si>
  <si>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</si>
  <si>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</si>
  <si>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</si>
  <si>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</si>
  <si>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</si>
  <si>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</si>
  <si>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</si>
  <si>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</si>
  <si>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</si>
  <si>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</si>
  <si>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</si>
  <si>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</si>
  <si>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</si>
  <si>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</si>
  <si>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</si>
  <si>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</si>
  <si>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</si>
  <si>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</si>
  <si>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</si>
  <si>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</si>
  <si>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</si>
  <si>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</si>
  <si>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</si>
  <si>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</si>
  <si>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</si>
  <si>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</si>
  <si>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</si>
  <si>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</si>
  <si>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</si>
  <si>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</si>
  <si>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</si>
  <si>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</si>
  <si>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</si>
  <si>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</si>
  <si>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</si>
  <si>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</si>
  <si>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</si>
  <si>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</si>
  <si>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</si>
  <si>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</si>
  <si>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</si>
  <si>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</si>
  <si>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</si>
  <si>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</si>
  <si>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</si>
  <si>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</si>
  <si>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</si>
  <si>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</si>
  <si>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</si>
  <si>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</si>
  <si>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</si>
  <si>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</si>
  <si>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</si>
  <si>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</si>
  <si>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</si>
  <si>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</si>
  <si>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</si>
  <si>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</si>
  <si>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</si>
  <si>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</si>
  <si>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</si>
  <si>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</si>
  <si>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</si>
  <si>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</si>
  <si>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</si>
  <si>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</si>
  <si>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</si>
  <si>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</si>
  <si>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</si>
  <si>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</si>
  <si>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</si>
  <si>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</si>
  <si>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</si>
  <si>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</si>
  <si>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</si>
  <si>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</si>
  <si>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</si>
  <si>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</si>
  <si>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</si>
  <si>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</si>
  <si>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</si>
  <si>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</si>
  <si>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</si>
  <si>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</si>
  <si>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</si>
  <si>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</si>
  <si>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</si>
  <si>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</si>
  <si>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</si>
  <si>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</si>
  <si>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</si>
  <si>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</si>
  <si>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</si>
  <si>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</si>
  <si>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</si>
  <si>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</si>
  <si>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</si>
  <si>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</si>
  <si>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</si>
  <si>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</si>
  <si>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</si>
  <si>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</si>
  <si>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</si>
  <si>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</si>
  <si>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</si>
  <si>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</si>
  <si>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</si>
  <si>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</si>
  <si>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</si>
  <si>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</si>
  <si>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</si>
  <si>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</si>
  <si>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</si>
  <si>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</si>
  <si>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</si>
  <si>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</si>
  <si>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</si>
  <si>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</si>
  <si>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</si>
  <si>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</si>
  <si>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</si>
  <si>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</si>
  <si>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</si>
  <si>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</si>
  <si>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</si>
  <si>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</si>
  <si>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</si>
  <si>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</si>
  <si>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</si>
  <si>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</si>
  <si>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</si>
  <si>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</si>
  <si>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</si>
  <si>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</si>
  <si>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</si>
  <si>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</si>
  <si>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</si>
  <si>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</si>
  <si>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</si>
  <si>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</si>
  <si>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</si>
  <si>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</si>
  <si>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</si>
  <si>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</si>
  <si>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</si>
  <si>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</si>
  <si>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</si>
  <si>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</si>
  <si>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</si>
  <si>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</si>
  <si>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</si>
  <si>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</si>
  <si>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</si>
  <si>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</si>
  <si>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</si>
  <si>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</si>
  <si>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</si>
  <si>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</si>
  <si>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</si>
  <si>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</si>
  <si>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</si>
  <si>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</si>
  <si>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</si>
  <si>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</si>
  <si>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</si>
  <si>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</si>
  <si>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</si>
  <si>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</si>
  <si>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</si>
  <si>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</si>
  <si>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</si>
  <si>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</si>
  <si>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</si>
  <si>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</si>
  <si>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</si>
  <si>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</si>
  <si>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</si>
  <si>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</si>
  <si>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</si>
  <si>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</si>
  <si>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</si>
  <si>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</si>
  <si>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</si>
  <si>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</si>
  <si>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</si>
  <si>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</si>
  <si>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</si>
  <si>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</si>
  <si>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</si>
  <si>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</si>
  <si>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</si>
  <si>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</si>
  <si>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</si>
  <si>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</si>
  <si>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</si>
  <si>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</si>
  <si>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</si>
  <si>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</si>
  <si>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</si>
  <si>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</si>
  <si>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</si>
  <si>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</si>
  <si>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</si>
  <si>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</si>
  <si>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</si>
  <si>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</si>
  <si>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</si>
  <si>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</si>
  <si>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</si>
  <si>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</si>
  <si>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</si>
  <si>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</si>
  <si>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</si>
  <si>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</si>
  <si>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</si>
  <si>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</si>
  <si>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</si>
  <si>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</si>
  <si>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</si>
  <si>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</si>
  <si>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</si>
  <si>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</si>
  <si>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</si>
  <si>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</si>
  <si>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</si>
  <si>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</si>
  <si>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</si>
  <si>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</si>
  <si>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</si>
  <si>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</si>
  <si>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</si>
  <si>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</si>
  <si>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</si>
  <si>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</si>
  <si>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</si>
  <si>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</si>
  <si>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</si>
  <si>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</si>
  <si>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</si>
  <si>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</si>
  <si>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</si>
  <si>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</si>
  <si>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</si>
  <si>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</si>
  <si>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</si>
  <si>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</si>
  <si>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</si>
  <si>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</si>
  <si>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</si>
  <si>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</si>
  <si>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</si>
  <si>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</si>
  <si>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</si>
  <si>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</si>
  <si>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</si>
  <si>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</si>
  <si>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</si>
  <si>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</si>
  <si>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</si>
  <si>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</si>
  <si>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</si>
  <si>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</si>
  <si>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</si>
  <si>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</si>
  <si>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</si>
  <si>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</si>
  <si>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</si>
  <si>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</si>
  <si>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</si>
  <si>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</si>
  <si>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</si>
  <si>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</si>
  <si>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</si>
  <si>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</si>
  <si>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</si>
  <si>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</si>
  <si>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</si>
  <si>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</si>
  <si>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</si>
  <si>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</si>
  <si>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</si>
  <si>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</si>
  <si>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</si>
  <si>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</si>
  <si>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</si>
  <si>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</si>
  <si>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</si>
  <si>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</si>
  <si>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</si>
  <si>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</si>
  <si>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</si>
  <si>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</si>
  <si>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</si>
  <si>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</si>
  <si>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</si>
  <si>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</si>
  <si>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</si>
  <si>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</si>
  <si>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</si>
  <si>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</si>
  <si>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</si>
  <si>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</si>
  <si>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</si>
  <si>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</si>
  <si>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</si>
  <si>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</si>
  <si>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</si>
  <si>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</si>
  <si>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</si>
  <si>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</si>
  <si>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</si>
  <si>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</si>
  <si>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</si>
  <si>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</si>
  <si>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</si>
  <si>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</si>
  <si>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</si>
  <si>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</si>
  <si>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</si>
  <si>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</si>
  <si>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</si>
  <si>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</si>
  <si>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</si>
  <si>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</si>
  <si>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</si>
  <si>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</si>
  <si>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</si>
  <si>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</si>
  <si>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</si>
  <si>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</si>
  <si>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</si>
  <si>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</si>
  <si>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</si>
  <si>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</si>
  <si>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</si>
  <si>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</si>
  <si>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</si>
  <si>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</si>
  <si>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</si>
  <si>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</si>
  <si>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</si>
  <si>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</si>
  <si>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</si>
  <si>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</si>
  <si>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</si>
  <si>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</si>
  <si>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</si>
  <si>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</si>
  <si>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</si>
  <si>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</si>
  <si>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</si>
  <si>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</si>
  <si>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</si>
  <si>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</si>
  <si>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</si>
  <si>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</si>
  <si>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</si>
  <si>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</si>
  <si>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</si>
  <si>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</si>
  <si>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</si>
  <si>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</si>
  <si>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</si>
  <si>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</si>
  <si>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</si>
  <si>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</si>
  <si>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</si>
  <si>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</si>
  <si>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</si>
  <si>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</si>
  <si>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</si>
  <si>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</si>
  <si>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</si>
  <si>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</si>
  <si>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</si>
  <si>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</si>
  <si>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</si>
  <si>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</si>
  <si>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</si>
  <si>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</si>
  <si>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</si>
  <si>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</si>
  <si>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</si>
  <si>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</si>
  <si>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</si>
  <si>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</si>
  <si>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</si>
  <si>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</si>
  <si>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</si>
  <si>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</si>
  <si>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</si>
  <si>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</si>
  <si>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</si>
  <si>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</si>
  <si>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</si>
  <si>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</si>
  <si>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</si>
  <si>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</si>
  <si>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</si>
  <si>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</si>
  <si>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</si>
  <si>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</si>
  <si>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</si>
  <si>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</si>
  <si>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</si>
  <si>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</si>
  <si>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</si>
  <si>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</si>
  <si>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</si>
  <si>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</si>
  <si>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</si>
  <si>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</si>
  <si>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</si>
  <si>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</si>
  <si>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</si>
  <si>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</si>
  <si>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</si>
  <si>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</si>
  <si>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</si>
  <si>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</si>
  <si>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</si>
  <si>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</si>
  <si>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</si>
  <si>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</si>
  <si>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</si>
  <si>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</si>
  <si>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</si>
  <si>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</si>
  <si>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</si>
  <si>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</si>
  <si>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</si>
  <si>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</si>
  <si>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</si>
  <si>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</si>
  <si>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</si>
  <si>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</si>
  <si>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</si>
  <si>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</si>
  <si>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</si>
  <si>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</si>
  <si>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</si>
  <si>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</si>
  <si>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</si>
  <si>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</si>
  <si>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</si>
  <si>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</si>
  <si>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</si>
  <si>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</si>
  <si>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</si>
  <si>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</si>
  <si>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</si>
  <si>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</si>
  <si>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</si>
  <si>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</si>
  <si>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</si>
  <si>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</si>
  <si>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</si>
  <si>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</si>
  <si>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</si>
  <si>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</si>
  <si>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</si>
  <si>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</si>
  <si>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</si>
  <si>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</si>
  <si>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</si>
  <si>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</si>
  <si>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</si>
  <si>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</si>
  <si>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</si>
  <si>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</si>
  <si>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</si>
  <si>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</si>
  <si>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</si>
  <si>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</si>
  <si>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</si>
  <si>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</si>
  <si>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</si>
  <si>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</si>
  <si>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</si>
  <si>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</si>
  <si>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</si>
  <si>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</si>
  <si>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</si>
  <si>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</si>
  <si>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</si>
  <si>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</si>
  <si>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</si>
  <si>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</si>
  <si>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</si>
  <si>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</si>
  <si>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</si>
  <si>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</si>
  <si>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</si>
  <si>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</si>
  <si>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</si>
  <si>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</si>
  <si>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</si>
  <si>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</si>
  <si>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</si>
  <si>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</si>
  <si>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</si>
  <si>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</si>
  <si>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</si>
  <si>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</si>
  <si>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</si>
  <si>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</si>
  <si>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</si>
  <si>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</si>
  <si>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</si>
  <si>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</si>
  <si>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</si>
  <si>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</si>
  <si>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</si>
  <si>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</si>
  <si>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</si>
  <si>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</si>
  <si>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</si>
  <si>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</si>
  <si>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</si>
  <si>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</si>
  <si>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</si>
  <si>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</si>
  <si>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</si>
  <si>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</si>
  <si>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</si>
  <si>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</si>
  <si>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</si>
  <si>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</si>
  <si>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</si>
  <si>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</si>
  <si>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</si>
  <si>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</si>
  <si>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</si>
  <si>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</si>
  <si>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</si>
  <si>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</si>
  <si>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</si>
  <si>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</si>
  <si>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</si>
  <si>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</si>
  <si>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</si>
  <si>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</si>
  <si>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</si>
  <si>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</si>
  <si>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</si>
  <si>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</si>
  <si>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</si>
  <si>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</si>
  <si>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</si>
  <si>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</si>
  <si>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</si>
  <si>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</si>
  <si>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</si>
  <si>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</si>
  <si>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</si>
  <si>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</si>
  <si>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</si>
  <si>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</si>
  <si>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</si>
  <si>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</si>
  <si>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</si>
  <si>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</si>
  <si>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</si>
  <si>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</si>
  <si>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</si>
  <si>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</si>
  <si>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</si>
  <si>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</si>
  <si>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</si>
  <si>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</si>
  <si>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</si>
  <si>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</si>
  <si>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</si>
  <si>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</si>
  <si>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</si>
  <si>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</si>
  <si>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</si>
  <si>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</si>
  <si>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</si>
  <si>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</si>
  <si>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</si>
  <si>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</si>
  <si>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</si>
  <si>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</si>
  <si>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</si>
  <si>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</si>
  <si>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</si>
  <si>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</si>
  <si>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</si>
  <si>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</si>
  <si>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</si>
  <si>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</si>
  <si>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</si>
  <si>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</si>
  <si>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</si>
  <si>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</si>
  <si>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</si>
  <si>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</si>
  <si>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</si>
  <si>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</si>
  <si>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</si>
  <si>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</si>
  <si>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</si>
  <si>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</si>
  <si>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</si>
  <si>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</si>
  <si>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</si>
  <si>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</si>
  <si>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</si>
  <si>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</si>
  <si>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</si>
  <si>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</si>
  <si>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</si>
  <si>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</si>
  <si>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</si>
  <si>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</si>
  <si>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</si>
  <si>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</si>
  <si>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</si>
  <si>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</si>
  <si>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</si>
  <si>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</si>
  <si>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</si>
  <si>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</si>
  <si>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</si>
  <si>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</si>
  <si>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</si>
  <si>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</si>
  <si>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</si>
  <si>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</si>
  <si>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</si>
  <si>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</si>
  <si>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</si>
  <si>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</si>
  <si>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</si>
  <si>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</si>
  <si>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</si>
  <si>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</si>
  <si>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</si>
  <si>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</si>
  <si>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</si>
  <si>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</si>
  <si>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</si>
  <si>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</si>
  <si>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</si>
  <si>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</si>
  <si>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</si>
  <si>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</si>
  <si>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</si>
  <si>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</si>
  <si>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</si>
  <si>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</si>
  <si>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</si>
  <si>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</si>
  <si>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</si>
  <si>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</si>
  <si>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</si>
  <si>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</si>
  <si>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</si>
  <si>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</si>
  <si>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</si>
  <si>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</si>
  <si>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</si>
  <si>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</si>
  <si>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</si>
  <si>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</si>
  <si>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</si>
  <si>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</si>
  <si>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</si>
  <si>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</si>
  <si>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</si>
  <si>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</si>
  <si>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</si>
  <si>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</si>
  <si>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</si>
  <si>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</si>
  <si>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</si>
  <si>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</si>
  <si>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</si>
  <si>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</si>
  <si>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</si>
  <si>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</si>
  <si>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</si>
  <si>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</si>
  <si>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</si>
  <si>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</si>
  <si>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</si>
  <si>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</si>
  <si>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</si>
  <si>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</si>
  <si>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</si>
  <si>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</si>
  <si>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</si>
  <si>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</si>
  <si>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</si>
  <si>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</si>
  <si>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</si>
  <si>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</si>
  <si>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</si>
  <si>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</si>
  <si>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</si>
  <si>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</si>
  <si>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</si>
  <si>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</si>
  <si>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</si>
  <si>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</si>
  <si>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</si>
  <si>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</si>
  <si>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</si>
  <si>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</si>
  <si>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</si>
  <si>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</si>
  <si>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</si>
  <si>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</si>
  <si>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</si>
  <si>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</si>
  <si>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</si>
  <si>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</si>
  <si>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</si>
  <si>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</si>
  <si>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</si>
  <si>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</si>
  <si>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</si>
  <si>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</si>
  <si>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</si>
  <si>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</si>
  <si>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</si>
  <si>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</si>
  <si>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</si>
  <si>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</si>
  <si>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</si>
  <si>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</si>
  <si>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</si>
  <si>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</si>
  <si>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</si>
  <si>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</si>
  <si>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</si>
  <si>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</si>
  <si>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</si>
  <si>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</si>
  <si>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</si>
  <si>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</si>
  <si>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</si>
  <si>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</si>
  <si>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</si>
  <si>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</si>
  <si>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</si>
  <si>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</si>
  <si>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</si>
  <si>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</si>
  <si>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</si>
  <si>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</si>
  <si>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</si>
  <si>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</si>
  <si>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</si>
  <si>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</si>
  <si>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</si>
  <si>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</si>
  <si>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</si>
  <si>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</si>
  <si>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</si>
  <si>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</si>
  <si>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</si>
  <si>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</si>
  <si>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</si>
  <si>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</si>
  <si>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</si>
  <si>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</si>
  <si>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</si>
  <si>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</si>
  <si>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</si>
  <si>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</si>
  <si>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</si>
  <si>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</si>
  <si>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</si>
  <si>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</si>
  <si>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</si>
  <si>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</si>
  <si>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</si>
  <si>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</si>
  <si>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</si>
  <si>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</si>
  <si>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</si>
  <si>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</si>
  <si>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</si>
  <si>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</si>
  <si>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</si>
  <si>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</si>
  <si>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</si>
  <si>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</si>
  <si>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</si>
  <si>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</si>
  <si>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</si>
  <si>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</si>
  <si>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</si>
  <si>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</si>
  <si>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</si>
  <si>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</si>
  <si>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</si>
  <si>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</si>
  <si>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</si>
  <si>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</si>
  <si>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</si>
  <si>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</si>
  <si>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</si>
  <si>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</si>
  <si>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</si>
  <si>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</si>
  <si>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</si>
  <si>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</si>
  <si>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</si>
  <si>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</si>
  <si>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</si>
  <si>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</si>
  <si>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</si>
  <si>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</si>
  <si>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</si>
  <si>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</si>
  <si>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</si>
  <si>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</si>
  <si>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</si>
  <si>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</si>
  <si>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</si>
  <si>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</si>
  <si>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</si>
  <si>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</si>
  <si>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</si>
  <si>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</si>
  <si>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</si>
  <si>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</si>
  <si>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</si>
  <si>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</si>
  <si>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</si>
  <si>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</si>
  <si>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</si>
  <si>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</si>
  <si>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</si>
  <si>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</si>
  <si>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</si>
  <si>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</si>
  <si>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</si>
  <si>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</si>
  <si>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</si>
  <si>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</si>
  <si>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</si>
  <si>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</si>
  <si>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</si>
  <si>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</si>
  <si>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</si>
  <si>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</si>
  <si>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</si>
  <si>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</si>
  <si>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</si>
  <si>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</si>
  <si>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</si>
  <si>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</si>
  <si>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</si>
  <si>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</si>
  <si>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</si>
  <si>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</si>
  <si>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</si>
  <si>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</si>
  <si>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</si>
  <si>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</si>
  <si>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</si>
  <si>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</si>
  <si>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</si>
  <si>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</si>
  <si>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</si>
  <si>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</si>
  <si>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</si>
  <si>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</si>
  <si>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</si>
  <si>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</si>
  <si>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</si>
  <si>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</si>
  <si>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</si>
  <si>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</si>
  <si>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</si>
  <si>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</si>
  <si>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</si>
  <si>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</si>
  <si>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</si>
  <si>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</si>
  <si>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</si>
  <si>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</si>
  <si>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</si>
  <si>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</si>
  <si>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</si>
  <si>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</si>
  <si>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</si>
  <si>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</si>
  <si>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</si>
  <si>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</si>
  <si>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</si>
  <si>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</si>
  <si>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</si>
  <si>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</si>
  <si>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</si>
  <si>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</si>
  <si>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</si>
  <si>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</si>
  <si>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</si>
  <si>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</si>
  <si>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</si>
  <si>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</si>
  <si>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</si>
  <si>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</si>
  <si>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</si>
  <si>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</si>
  <si>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</si>
  <si>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</si>
  <si>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</si>
  <si>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</si>
  <si>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</si>
  <si>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</si>
  <si>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</si>
  <si>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</si>
  <si>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</si>
  <si>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</si>
  <si>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</si>
  <si>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</si>
  <si>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</si>
  <si>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</si>
  <si>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</si>
  <si>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</si>
  <si>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</si>
  <si>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</si>
  <si>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</si>
  <si>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</si>
  <si>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</si>
  <si>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</si>
  <si>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</si>
  <si>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</si>
  <si>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</si>
  <si>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</si>
  <si>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</si>
  <si>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</si>
  <si>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</si>
  <si>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</si>
  <si>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</si>
  <si>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</si>
  <si>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</si>
  <si>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</si>
  <si>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</si>
  <si>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</si>
  <si>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</si>
  <si>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</si>
  <si>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</si>
  <si>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</si>
  <si>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</si>
  <si>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</si>
  <si>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</si>
  <si>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</si>
  <si>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</si>
  <si>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</si>
  <si>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</si>
  <si>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</si>
  <si>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</si>
  <si>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</si>
  <si>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</si>
  <si>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</si>
  <si>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</si>
  <si>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</si>
  <si>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</si>
  <si>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</si>
  <si>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</si>
  <si>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</si>
  <si>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</si>
  <si>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</si>
  <si>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</si>
  <si>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</si>
  <si>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</si>
  <si>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</si>
  <si>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</si>
  <si>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</si>
  <si>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</si>
  <si>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</si>
  <si>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</si>
  <si>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</si>
  <si>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</si>
  <si>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</si>
  <si>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</si>
  <si>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</si>
  <si>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</si>
  <si>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</si>
  <si>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</si>
  <si>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</si>
  <si>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</si>
  <si>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</si>
  <si>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</si>
  <si>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</si>
  <si>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</si>
  <si>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</si>
  <si>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</si>
  <si>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</si>
  <si>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</si>
  <si>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</si>
  <si>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</si>
  <si>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</si>
  <si>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</si>
  <si>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</si>
  <si>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</si>
  <si>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</si>
  <si>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</si>
  <si>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</si>
  <si>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</si>
  <si>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</si>
  <si>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</si>
  <si>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</si>
  <si>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</si>
  <si>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</si>
  <si>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</si>
  <si>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</si>
  <si>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</si>
  <si>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</si>
  <si>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</si>
  <si>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</si>
  <si>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</si>
  <si>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</si>
  <si>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</si>
  <si>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</si>
  <si>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</si>
  <si>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</si>
  <si>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</si>
  <si>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</si>
  <si>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</si>
  <si>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</si>
  <si>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</si>
  <si>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</si>
  <si>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</si>
  <si>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</si>
  <si>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</si>
  <si>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</si>
  <si>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</si>
  <si>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</si>
  <si>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</si>
  <si>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</si>
  <si>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</si>
  <si>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</si>
  <si>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</si>
  <si>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</si>
  <si>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</si>
  <si>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</si>
  <si>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</si>
  <si>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</si>
  <si>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</si>
  <si>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</si>
  <si>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</si>
  <si>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</si>
  <si>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</si>
  <si>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</si>
  <si>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</si>
  <si>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</si>
  <si>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</si>
  <si>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</si>
  <si>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</si>
  <si>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</si>
  <si>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</si>
  <si>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</si>
  <si>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</si>
  <si>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</si>
  <si>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</si>
  <si>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</si>
  <si>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</si>
  <si>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</si>
  <si>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</si>
  <si>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</si>
  <si>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</si>
  <si>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</si>
  <si>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</si>
  <si>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</si>
  <si>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</si>
  <si>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</si>
  <si>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</si>
  <si>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</si>
  <si>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</si>
  <si>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</si>
  <si>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</si>
  <si>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</si>
  <si>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</si>
  <si>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</si>
  <si>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</si>
  <si>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</si>
  <si>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</si>
  <si>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</si>
  <si>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</si>
  <si>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</si>
  <si>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</si>
  <si>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</si>
  <si>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</si>
  <si>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</si>
  <si>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</si>
  <si>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</si>
  <si>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</si>
  <si>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</si>
  <si>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</si>
  <si>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</si>
  <si>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</si>
  <si>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</si>
  <si>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</si>
  <si>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</si>
  <si>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</si>
  <si>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</si>
  <si>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</si>
  <si>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</si>
  <si>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</si>
  <si>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</si>
  <si>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</si>
  <si>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</si>
  <si>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</si>
  <si>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</si>
  <si>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</si>
  <si>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</si>
  <si>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</si>
  <si>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</si>
  <si>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</si>
  <si>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</si>
  <si>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</si>
  <si>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</si>
  <si>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</si>
  <si>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</si>
  <si>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</si>
  <si>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</si>
  <si>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</si>
  <si>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</si>
  <si>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</si>
  <si>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</si>
  <si>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</si>
  <si>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</si>
  <si>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</si>
  <si>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</si>
  <si>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</si>
  <si>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</si>
  <si>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</si>
  <si>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</si>
  <si>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</si>
  <si>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</si>
  <si>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</si>
  <si>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</si>
  <si>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</si>
  <si>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</si>
  <si>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</si>
  <si>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</si>
  <si>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</si>
  <si>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</si>
  <si>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</si>
  <si>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</si>
  <si>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</si>
  <si>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</si>
  <si>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</si>
  <si>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</si>
  <si>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</si>
  <si>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</si>
  <si>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</si>
  <si>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</si>
  <si>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</si>
  <si>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</si>
  <si>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</si>
  <si>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</si>
  <si>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</si>
  <si>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</si>
  <si>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</si>
  <si>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</si>
  <si>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</si>
  <si>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</si>
  <si>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</si>
  <si>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</si>
  <si>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</si>
  <si>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</si>
  <si>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</si>
  <si>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</si>
  <si>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</si>
  <si>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</si>
  <si>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</si>
  <si>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</si>
  <si>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</si>
  <si>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</si>
  <si>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</si>
  <si>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</si>
  <si>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</si>
  <si>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</si>
  <si>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</si>
  <si>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</si>
  <si>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</si>
  <si>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</si>
  <si>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</si>
  <si>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</si>
  <si>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</si>
  <si>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</si>
  <si>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</si>
  <si>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</si>
  <si>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</si>
  <si>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</si>
  <si>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</si>
  <si>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</si>
  <si>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</si>
  <si>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</si>
  <si>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</si>
  <si>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</si>
  <si>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</si>
  <si>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</si>
  <si>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</si>
  <si>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</si>
  <si>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</si>
  <si>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</si>
  <si>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</si>
  <si>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</si>
  <si>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</si>
  <si>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</si>
  <si>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</si>
  <si>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</si>
  <si>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</si>
  <si>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</si>
  <si>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</si>
  <si>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</si>
  <si>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</si>
  <si>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</si>
  <si>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</si>
  <si>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</si>
  <si>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</si>
  <si>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</si>
  <si>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</si>
  <si>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</si>
  <si>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</si>
  <si>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</si>
  <si>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</si>
  <si>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</si>
  <si>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</si>
  <si>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</si>
  <si>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</si>
  <si>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</si>
  <si>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</si>
  <si>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</si>
  <si>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</si>
  <si>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</si>
  <si>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</si>
  <si>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</si>
  <si>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</si>
  <si>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</si>
  <si>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</si>
  <si>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</si>
  <si>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</si>
  <si>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</si>
  <si>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</si>
  <si>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</si>
  <si>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</si>
  <si>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</si>
  <si>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</si>
  <si>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</si>
  <si>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</si>
  <si>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</si>
  <si>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</si>
  <si>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</si>
  <si>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</si>
  <si>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</si>
  <si>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</si>
  <si>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</si>
  <si>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</si>
  <si>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</si>
  <si>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</si>
  <si>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</si>
  <si>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</si>
  <si>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</si>
  <si>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</si>
  <si>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</si>
  <si>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</si>
  <si>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</si>
  <si>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</si>
  <si>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</si>
  <si>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</si>
  <si>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</si>
  <si>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</si>
  <si>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</si>
  <si>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</si>
  <si>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</si>
  <si>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</si>
  <si>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</si>
  <si>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</si>
  <si>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</si>
  <si>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</si>
  <si>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</si>
  <si>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</si>
  <si>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</si>
  <si>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</si>
  <si>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</si>
  <si>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</si>
  <si>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</si>
  <si>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</si>
  <si>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</si>
  <si>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</si>
  <si>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</si>
  <si>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</si>
  <si>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</si>
  <si>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</si>
  <si>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</si>
  <si>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</si>
  <si>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</si>
  <si>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</si>
  <si>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</si>
  <si>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</si>
  <si>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</si>
  <si>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</si>
  <si>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</si>
  <si>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</si>
  <si>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</si>
  <si>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</si>
  <si>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</si>
  <si>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</si>
  <si>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</si>
  <si>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</si>
  <si>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</si>
  <si>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</si>
  <si>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</si>
  <si>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</si>
  <si>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</si>
  <si>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</si>
  <si>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</si>
  <si>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</si>
  <si>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</si>
  <si>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</si>
  <si>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</si>
  <si>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</si>
  <si>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</si>
  <si>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</si>
  <si>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</si>
  <si>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</si>
  <si>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</si>
  <si>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</si>
  <si>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</si>
  <si>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</si>
  <si>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</si>
  <si>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</si>
  <si>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</si>
  <si>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</si>
  <si>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</si>
  <si>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</si>
  <si>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</si>
  <si>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</si>
  <si>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</si>
  <si>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</si>
  <si>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</si>
  <si>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</si>
  <si>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</si>
  <si>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</si>
  <si>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</si>
  <si>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</si>
  <si>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</si>
  <si>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</si>
  <si>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</si>
  <si>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</si>
  <si>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</si>
  <si>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</si>
  <si>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</si>
  <si>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</si>
  <si>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</si>
  <si>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</si>
  <si>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</si>
  <si>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</si>
  <si>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</si>
  <si>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</si>
  <si>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</si>
  <si>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</si>
  <si>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</si>
  <si>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</si>
  <si>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</si>
  <si>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</si>
  <si>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</si>
  <si>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</si>
  <si>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</si>
  <si>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</si>
  <si>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</si>
  <si>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</si>
  <si>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</si>
  <si>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</si>
  <si>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</si>
  <si>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</si>
  <si>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</si>
  <si>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</si>
  <si>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</si>
  <si>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</si>
  <si>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</si>
  <si>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</si>
  <si>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</si>
  <si>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</si>
  <si>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</si>
  <si>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</si>
  <si>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</si>
  <si>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</si>
  <si>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</si>
  <si>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</si>
  <si>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</si>
  <si>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</si>
  <si>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</si>
  <si>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</si>
  <si>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</si>
  <si>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</si>
  <si>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</si>
  <si>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</si>
  <si>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</si>
  <si>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</si>
  <si>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</si>
  <si>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</si>
  <si>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</si>
  <si>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</si>
  <si>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</si>
  <si>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</si>
  <si>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</si>
  <si>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</si>
  <si>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</si>
  <si>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</si>
  <si>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</si>
  <si>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</si>
  <si>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</si>
  <si>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</si>
  <si>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</si>
  <si>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</si>
  <si>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</si>
  <si>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</si>
  <si>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</si>
  <si>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</si>
  <si>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</si>
  <si>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</si>
  <si>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</si>
  <si>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</si>
  <si>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</si>
  <si>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</si>
  <si>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</si>
  <si>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</si>
  <si>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</si>
  <si>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</si>
  <si>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</si>
  <si>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</si>
  <si>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</si>
  <si>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</si>
  <si>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</si>
  <si>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</si>
  <si>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</si>
  <si>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</si>
  <si>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</si>
  <si>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</si>
  <si>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</si>
  <si>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</si>
  <si>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</si>
  <si>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</si>
  <si>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</si>
  <si>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</si>
  <si>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</si>
  <si>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</si>
  <si>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</si>
  <si>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</si>
  <si>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</si>
  <si>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</si>
  <si>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</si>
  <si>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</si>
  <si>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</si>
  <si>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</si>
  <si>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</si>
  <si>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</si>
  <si>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</si>
  <si>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</si>
  <si>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</si>
  <si>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</si>
  <si>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</si>
  <si>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</si>
  <si>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</si>
  <si>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</si>
  <si>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</si>
  <si>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</si>
  <si>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</si>
  <si>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</si>
  <si>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</si>
  <si>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</si>
  <si>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</si>
  <si>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</si>
  <si>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</si>
  <si>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</si>
  <si>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</si>
  <si>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</si>
  <si>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</si>
  <si>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</si>
  <si>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</si>
  <si>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</si>
  <si>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</si>
  <si>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</si>
  <si>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</si>
  <si>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</si>
  <si>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</si>
  <si>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</si>
  <si>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</si>
  <si>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</si>
  <si>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</si>
  <si>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</si>
  <si>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</si>
  <si>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</si>
  <si>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</si>
  <si>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</si>
  <si>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</si>
  <si>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</si>
  <si>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</si>
  <si>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</si>
  <si>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</si>
  <si>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</si>
  <si>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</si>
  <si>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</si>
  <si>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</si>
  <si>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</si>
  <si>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</si>
  <si>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</si>
  <si>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</si>
  <si>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</si>
  <si>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</si>
  <si>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</si>
  <si>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</si>
  <si>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</si>
  <si>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</si>
  <si>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</si>
  <si>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</si>
  <si>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</si>
  <si>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</si>
  <si>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</si>
  <si>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</si>
  <si>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</si>
  <si>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</si>
  <si>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</si>
  <si>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</si>
  <si>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</si>
  <si>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</si>
  <si>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</si>
  <si>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</si>
  <si>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</si>
  <si>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</si>
  <si>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</si>
  <si>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</si>
  <si>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</si>
  <si>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</si>
  <si>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</si>
  <si>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</si>
  <si>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</si>
  <si>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</si>
  <si>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</si>
  <si>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</si>
  <si>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</si>
  <si>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</si>
  <si>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</si>
  <si>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</si>
  <si>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</si>
  <si>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</si>
  <si>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</si>
  <si>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</si>
  <si>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</si>
  <si>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</si>
  <si>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</si>
  <si>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</si>
  <si>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</si>
  <si>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</si>
  <si>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</si>
  <si>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</si>
  <si>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</si>
  <si>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</si>
  <si>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</si>
  <si>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</si>
  <si>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</si>
  <si>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</si>
  <si>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</si>
  <si>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</si>
  <si>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</si>
  <si>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</si>
  <si>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</si>
  <si>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</si>
  <si>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</si>
  <si>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</si>
  <si>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</si>
  <si>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</si>
  <si>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</si>
  <si>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</si>
  <si>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</si>
  <si>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</si>
  <si>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</si>
  <si>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</si>
  <si>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</si>
  <si>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</si>
  <si>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</si>
  <si>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</si>
  <si>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</si>
  <si>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</si>
  <si>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</si>
  <si>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</si>
  <si>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</si>
  <si>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</si>
  <si>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</si>
  <si>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</si>
  <si>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</si>
  <si>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</si>
  <si>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</si>
  <si>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</si>
  <si>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</si>
  <si>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</si>
  <si>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</si>
  <si>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</si>
  <si>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</si>
  <si>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</si>
  <si>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</si>
  <si>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</si>
  <si>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</si>
  <si>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</si>
  <si>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</si>
  <si>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</si>
  <si>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</si>
  <si>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</si>
  <si>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</si>
  <si>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</si>
  <si>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</si>
  <si>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</si>
  <si>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</si>
  <si>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</si>
  <si>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</si>
  <si>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</si>
  <si>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</si>
  <si>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</si>
  <si>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</si>
  <si>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</si>
  <si>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</si>
  <si>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</si>
  <si>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</si>
  <si>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</si>
  <si>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</si>
  <si>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</si>
  <si>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</si>
  <si>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</si>
  <si>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</si>
  <si>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</si>
  <si>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</si>
  <si>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</si>
  <si>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</si>
  <si>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</si>
  <si>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</si>
  <si>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</si>
  <si>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</si>
  <si>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</si>
  <si>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</si>
  <si>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</si>
  <si>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</si>
  <si>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</si>
  <si>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</si>
  <si>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</si>
  <si>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</si>
  <si>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</si>
  <si>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</si>
  <si>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</si>
  <si>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</si>
  <si>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</si>
  <si>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</si>
  <si>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</si>
  <si>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</si>
  <si>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</si>
  <si>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</si>
  <si>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</si>
  <si>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</si>
  <si>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</si>
  <si>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</si>
  <si>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</si>
  <si>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</si>
  <si>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</si>
  <si>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</si>
  <si>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</si>
  <si>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</si>
  <si>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</si>
  <si>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</si>
  <si>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</si>
  <si>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</si>
  <si>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</si>
  <si>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</si>
  <si>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</si>
  <si>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</si>
  <si>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</si>
  <si>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</si>
  <si>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</si>
  <si>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</si>
  <si>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</si>
  <si>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</si>
  <si>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</si>
  <si>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</si>
  <si>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</si>
  <si>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</si>
  <si>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</si>
  <si>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</si>
  <si>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</si>
  <si>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</si>
  <si>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</si>
  <si>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</si>
  <si>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</si>
  <si>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</si>
  <si>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</si>
  <si>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</si>
  <si>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</si>
  <si>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</si>
  <si>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</si>
  <si>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</si>
  <si>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</si>
  <si>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</si>
  <si>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</si>
  <si>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</si>
  <si>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</si>
  <si>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</si>
  <si>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</si>
  <si>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</si>
  <si>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</si>
  <si>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</si>
  <si>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</si>
  <si>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</si>
  <si>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</si>
  <si>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</si>
  <si>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</si>
  <si>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</si>
  <si>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</si>
  <si>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</si>
  <si>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</si>
  <si>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</si>
  <si>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</si>
  <si>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</si>
  <si>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</si>
  <si>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</si>
  <si>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</si>
  <si>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</si>
  <si>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</si>
  <si>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</si>
  <si>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</si>
  <si>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</si>
  <si>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</si>
  <si>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</si>
  <si>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</si>
  <si>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</si>
  <si>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</si>
  <si>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</si>
  <si>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</si>
  <si>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</si>
  <si>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</si>
  <si>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</si>
  <si>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</si>
  <si>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</si>
  <si>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</si>
  <si>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</si>
  <si>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</si>
  <si>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</si>
  <si>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</si>
  <si>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</si>
  <si>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</si>
  <si>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</si>
  <si>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</si>
  <si>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</si>
  <si>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</si>
  <si>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</si>
  <si>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</si>
  <si>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</si>
  <si>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</si>
  <si>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</si>
  <si>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</si>
  <si>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</si>
  <si>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</si>
  <si>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</si>
  <si>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</si>
  <si>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</si>
  <si>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</si>
  <si>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</si>
  <si>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</si>
  <si>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</si>
  <si>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</si>
  <si>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</si>
  <si>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</si>
  <si>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</si>
  <si>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</si>
  <si>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</si>
  <si>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</si>
  <si>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</si>
  <si>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</si>
  <si>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</si>
  <si>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</si>
  <si>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</si>
  <si>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</si>
  <si>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</si>
  <si>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</si>
  <si>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</si>
  <si>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</si>
  <si>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</si>
  <si>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</si>
  <si>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</si>
  <si>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</si>
  <si>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</si>
  <si>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</si>
  <si>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</si>
  <si>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</si>
  <si>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</si>
  <si>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</si>
  <si>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</si>
  <si>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</si>
  <si>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</si>
  <si>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</si>
  <si>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</si>
  <si>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</si>
  <si>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</si>
  <si>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</si>
  <si>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</si>
  <si>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</si>
  <si>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</si>
  <si>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</si>
  <si>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</si>
  <si>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</si>
  <si>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</si>
  <si>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</si>
  <si>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</si>
  <si>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</si>
  <si>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</si>
  <si>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</si>
  <si>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</si>
  <si>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</si>
  <si>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</si>
  <si>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</si>
  <si>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</si>
  <si>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</si>
  <si>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</si>
  <si>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</si>
  <si>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</si>
  <si>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</si>
  <si>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</si>
  <si>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</si>
  <si>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</si>
  <si>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</si>
  <si>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</si>
  <si>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</si>
  <si>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</si>
  <si>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</si>
  <si>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</si>
  <si>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</si>
  <si>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</si>
  <si>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</si>
  <si>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</si>
  <si>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</si>
  <si>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</si>
  <si>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</si>
  <si>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</si>
  <si>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</si>
  <si>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</si>
  <si>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</si>
  <si>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</si>
  <si>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</si>
  <si>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</si>
  <si>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</si>
  <si>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</si>
  <si>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</si>
  <si>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</si>
  <si>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</si>
  <si>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</si>
  <si>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</si>
  <si>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</si>
  <si>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</si>
  <si>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</si>
  <si>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</si>
  <si>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</si>
  <si>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</si>
  <si>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</si>
  <si>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</si>
  <si>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</si>
  <si>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</si>
  <si>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</si>
  <si>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</si>
  <si>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</si>
  <si>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</si>
  <si>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</si>
  <si>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</si>
  <si>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</si>
  <si>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</si>
  <si>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</si>
  <si>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</si>
  <si>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</si>
  <si>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</si>
  <si>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</si>
  <si>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</si>
  <si>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</si>
  <si>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</si>
  <si>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</si>
  <si>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</si>
  <si>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</si>
  <si>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</si>
  <si>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</si>
  <si>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</si>
  <si>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</si>
  <si>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</si>
  <si>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</si>
  <si>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</si>
  <si>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</si>
  <si>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</si>
  <si>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</si>
  <si>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</si>
  <si>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</si>
  <si>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</si>
  <si>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</si>
  <si>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</si>
  <si>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</si>
  <si>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</si>
  <si>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</si>
  <si>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</si>
  <si>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</si>
  <si>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</si>
  <si>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</si>
  <si>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</si>
  <si>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</si>
  <si>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</si>
  <si>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</si>
  <si>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</si>
  <si>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</si>
  <si>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</si>
  <si>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</si>
  <si>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</si>
  <si>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</si>
  <si>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</si>
  <si>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</si>
  <si>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</si>
  <si>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</si>
  <si>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</si>
  <si>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</si>
  <si>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</si>
  <si>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</si>
  <si>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</si>
  <si>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</si>
  <si>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</si>
  <si>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</si>
  <si>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</si>
  <si>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</si>
  <si>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</si>
  <si>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</si>
  <si>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</si>
  <si>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</si>
  <si>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</si>
  <si>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</si>
  <si>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</si>
  <si>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</si>
  <si>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</si>
  <si>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</si>
  <si>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</si>
  <si>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</si>
  <si>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</si>
  <si>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</si>
  <si>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</si>
  <si>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</si>
  <si>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</si>
  <si>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</si>
  <si>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</si>
  <si>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</si>
  <si>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</si>
  <si>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</si>
  <si>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</si>
  <si>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</si>
  <si>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</si>
  <si>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</si>
  <si>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</si>
  <si>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</si>
  <si>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</si>
  <si>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</si>
  <si>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</si>
  <si>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</si>
  <si>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</si>
  <si>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</si>
  <si>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</si>
  <si>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</si>
  <si>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</si>
  <si>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</si>
  <si>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</si>
  <si>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</si>
  <si>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</si>
  <si>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</si>
  <si>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</si>
  <si>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</si>
  <si>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</si>
  <si>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</si>
  <si>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</si>
  <si>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</si>
  <si>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</si>
  <si>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</si>
  <si>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</si>
  <si>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</si>
  <si>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</si>
  <si>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</si>
  <si>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</si>
  <si>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</si>
  <si>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</si>
  <si>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</si>
  <si>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</si>
  <si>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</si>
  <si>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</si>
  <si>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</si>
  <si>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</si>
  <si>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</si>
  <si>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</si>
  <si>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</si>
  <si>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</si>
  <si>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</si>
  <si>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</si>
  <si>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</si>
  <si>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</si>
  <si>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</si>
  <si>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</si>
  <si>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</si>
  <si>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</si>
  <si>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</si>
  <si>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</si>
  <si>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</si>
  <si>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</si>
  <si>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</si>
  <si>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</si>
  <si>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</si>
  <si>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</si>
  <si>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</si>
  <si>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</si>
  <si>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</si>
  <si>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</si>
  <si>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</si>
  <si>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</si>
  <si>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</si>
  <si>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</si>
  <si>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</si>
  <si>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</si>
  <si>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</si>
  <si>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</si>
  <si>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</si>
  <si>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</si>
  <si>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</si>
  <si>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</si>
  <si>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</si>
  <si>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</si>
  <si>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</si>
  <si>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</si>
  <si>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</si>
  <si>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</si>
  <si>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</si>
  <si>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</si>
  <si>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</si>
  <si>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</si>
  <si>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</si>
  <si>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</si>
  <si>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</si>
  <si>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</si>
  <si>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</si>
  <si>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</si>
  <si>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</si>
  <si>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</si>
  <si>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</si>
  <si>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</si>
  <si>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</si>
  <si>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</si>
  <si>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</si>
  <si>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</si>
  <si>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</si>
  <si>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</si>
  <si>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</si>
  <si>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</si>
  <si>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</si>
  <si>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</si>
  <si>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</si>
  <si>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</si>
  <si>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</si>
  <si>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</si>
  <si>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</si>
  <si>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</si>
  <si>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</si>
  <si>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</si>
  <si>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</si>
  <si>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</si>
  <si>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</si>
  <si>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</si>
  <si>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</si>
  <si>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</si>
  <si>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</si>
  <si>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</si>
  <si>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</si>
  <si>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</si>
  <si>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</si>
  <si>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</si>
  <si>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</si>
  <si>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</si>
  <si>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</si>
  <si>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</si>
  <si>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</si>
  <si>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</si>
  <si>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</si>
  <si>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</si>
  <si>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</si>
  <si>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</si>
  <si>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</si>
  <si>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</si>
  <si>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</si>
  <si>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</si>
  <si>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</si>
  <si>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</si>
  <si>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</si>
  <si>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</si>
  <si>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</si>
  <si>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</si>
  <si>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</si>
  <si>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</si>
  <si>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</si>
  <si>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</si>
  <si>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</si>
  <si>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</si>
  <si>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</si>
  <si>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</si>
  <si>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</si>
  <si>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</si>
  <si>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</si>
  <si>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</si>
  <si>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</si>
  <si>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</si>
  <si>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</si>
  <si>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</si>
  <si>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</si>
  <si>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</si>
  <si>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</si>
  <si>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</si>
  <si>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</si>
  <si>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</si>
  <si>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</si>
  <si>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</si>
  <si>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</si>
  <si>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</si>
  <si>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</si>
  <si>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</si>
  <si>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</si>
  <si>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</si>
  <si>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</si>
  <si>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</si>
  <si>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</si>
  <si>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</si>
  <si>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</si>
  <si>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</si>
  <si>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</si>
  <si>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</si>
  <si>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</si>
  <si>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</si>
  <si>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</si>
  <si>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</si>
  <si>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</si>
  <si>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</si>
  <si>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</si>
  <si>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</si>
  <si>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</si>
  <si>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</si>
  <si>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</si>
  <si>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</si>
  <si>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</si>
  <si>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</si>
  <si>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</si>
  <si>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</si>
  <si>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</si>
  <si>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</si>
  <si>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</si>
  <si>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</si>
  <si>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</si>
  <si>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</si>
  <si>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</si>
  <si>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</si>
  <si>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</si>
  <si>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</si>
  <si>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</si>
  <si>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</si>
  <si>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</si>
  <si>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</si>
  <si>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</si>
  <si>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</si>
  <si>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</si>
  <si>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</si>
  <si>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</si>
  <si>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</si>
  <si>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</si>
  <si>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</si>
  <si>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</si>
  <si>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</si>
  <si>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</si>
  <si>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</si>
  <si>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</si>
  <si>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</si>
  <si>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</si>
  <si>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</si>
  <si>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</si>
  <si>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</si>
  <si>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</si>
  <si>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</si>
  <si>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</si>
  <si>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</si>
  <si>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</si>
  <si>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</si>
  <si>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</si>
  <si>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</si>
  <si>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</si>
  <si>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</si>
  <si>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</si>
  <si>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</si>
  <si>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</si>
  <si>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</si>
  <si>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</si>
  <si>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</si>
  <si>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</si>
  <si>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</si>
  <si>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</si>
  <si>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</si>
  <si>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</si>
  <si>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</si>
  <si>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</si>
  <si>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</si>
  <si>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</si>
  <si>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</si>
  <si>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</si>
  <si>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</si>
  <si>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</si>
  <si>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</si>
  <si>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</si>
  <si>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</si>
  <si>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</si>
  <si>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</si>
  <si>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</si>
  <si>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</si>
  <si>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</si>
  <si>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</si>
  <si>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</si>
  <si>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</si>
  <si>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</si>
  <si>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</si>
  <si>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</si>
  <si>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</si>
  <si>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</si>
  <si>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</si>
  <si>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</si>
  <si>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</si>
  <si>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</si>
  <si>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</si>
  <si>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</si>
  <si>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</si>
  <si>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</si>
  <si>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</si>
  <si>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</si>
  <si>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</si>
  <si>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</si>
  <si>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</si>
  <si>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</si>
  <si>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</si>
  <si>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</si>
  <si>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</si>
  <si>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</si>
  <si>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</si>
  <si>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</si>
  <si>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</si>
  <si>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</si>
  <si>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</si>
  <si>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</si>
  <si>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</si>
  <si>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</si>
  <si>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</si>
  <si>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</si>
  <si>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</si>
  <si>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</si>
  <si>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</si>
  <si>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</si>
  <si>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</si>
  <si>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</si>
  <si>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</si>
  <si>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</si>
  <si>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</si>
  <si>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</si>
  <si>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</si>
  <si>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</si>
  <si>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</si>
  <si>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</si>
  <si>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</si>
  <si>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</si>
  <si>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</si>
  <si>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</si>
  <si>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</si>
  <si>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</si>
  <si>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</si>
  <si>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</si>
  <si>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</si>
  <si>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</si>
  <si>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</si>
  <si>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</si>
  <si>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</si>
  <si>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</si>
  <si>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</si>
  <si>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</si>
  <si>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</si>
  <si>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</si>
  <si>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</si>
  <si>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</si>
  <si>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</si>
  <si>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</si>
  <si>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</si>
  <si>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</si>
  <si>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</si>
  <si>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</si>
  <si>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</si>
  <si>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</si>
  <si>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</si>
  <si>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</si>
  <si>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</si>
  <si>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</si>
  <si>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</si>
  <si>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</si>
  <si>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</si>
  <si>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</si>
  <si>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</si>
  <si>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</si>
  <si>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</si>
  <si>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</si>
  <si>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</si>
  <si>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</si>
  <si>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</si>
  <si>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</si>
  <si>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</si>
  <si>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</si>
  <si>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</si>
  <si>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</si>
  <si>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</si>
  <si>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</si>
  <si>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</si>
  <si>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</si>
  <si>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</si>
  <si>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</si>
  <si>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</si>
  <si>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</si>
  <si>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</si>
  <si>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</si>
  <si>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</si>
  <si>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</si>
  <si>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</si>
  <si>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</si>
  <si>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</si>
  <si>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</si>
  <si>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</si>
  <si>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</si>
  <si>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</si>
  <si>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</si>
  <si>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</si>
  <si>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</si>
  <si>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</si>
  <si>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</si>
  <si>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</si>
  <si>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</si>
  <si>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</si>
  <si>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</si>
  <si>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</si>
  <si>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</si>
  <si>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</si>
  <si>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</si>
  <si>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</si>
  <si>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</si>
  <si>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</si>
  <si>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</si>
  <si>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</si>
  <si>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</si>
  <si>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</si>
  <si>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</si>
  <si>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</si>
  <si>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</si>
  <si>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</si>
  <si>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</si>
  <si>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</si>
  <si>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</si>
  <si>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</si>
  <si>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</si>
  <si>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</si>
  <si>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</si>
  <si>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</si>
  <si>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</si>
  <si>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</si>
  <si>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</si>
  <si>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</si>
  <si>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</si>
  <si>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</si>
  <si>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</si>
  <si>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</si>
  <si>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</si>
  <si>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</si>
  <si>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</si>
  <si>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</si>
  <si>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</si>
  <si>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</si>
  <si>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</si>
  <si>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</si>
  <si>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</si>
  <si>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</si>
  <si>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</si>
  <si>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</si>
  <si>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</si>
  <si>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</si>
  <si>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</si>
  <si>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</si>
  <si>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</si>
  <si>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</si>
  <si>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</si>
  <si>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</si>
  <si>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</si>
  <si>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</si>
  <si>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</si>
  <si>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</si>
  <si>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</si>
  <si>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</si>
  <si>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</si>
  <si>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</si>
  <si>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</si>
  <si>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</si>
  <si>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</si>
  <si>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</si>
  <si>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</si>
  <si>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</si>
  <si>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</si>
  <si>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</si>
  <si>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</si>
  <si>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</si>
  <si>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</si>
  <si>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</si>
  <si>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</si>
  <si>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</si>
  <si>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</si>
  <si>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</si>
  <si>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</si>
  <si>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</si>
  <si>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</si>
  <si>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</si>
  <si>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</si>
  <si>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</si>
  <si>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</si>
  <si>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</si>
  <si>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</si>
  <si>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</si>
  <si>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</si>
  <si>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</si>
  <si>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</si>
  <si>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</si>
  <si>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</si>
  <si>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</si>
  <si>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</si>
  <si>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</si>
  <si>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</si>
  <si>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</si>
  <si>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</si>
  <si>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</si>
  <si>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</si>
  <si>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</si>
  <si>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</si>
  <si>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</si>
  <si>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</si>
  <si>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</si>
  <si>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</si>
  <si>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</si>
  <si>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</si>
  <si>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</si>
  <si>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</si>
  <si>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</si>
  <si>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</si>
  <si>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</si>
  <si>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</si>
  <si>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</si>
  <si>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</si>
  <si>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</si>
  <si>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</si>
  <si>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</si>
  <si>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</si>
  <si>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</si>
  <si>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</si>
  <si>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</si>
  <si>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</si>
  <si>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</si>
  <si>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</si>
  <si>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</si>
  <si>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</si>
  <si>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</si>
  <si>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</si>
  <si>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</si>
  <si>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</si>
  <si>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</si>
  <si>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</si>
  <si>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</si>
  <si>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</si>
  <si>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</si>
  <si>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</si>
  <si>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</si>
  <si>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</si>
  <si>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</si>
  <si>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</si>
  <si>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</si>
  <si>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</si>
  <si>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</si>
  <si>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</si>
  <si>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</si>
  <si>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</si>
  <si>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</si>
  <si>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</si>
  <si>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</si>
  <si>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</si>
  <si>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</si>
  <si>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</si>
  <si>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</si>
  <si>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</si>
  <si>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</si>
  <si>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</si>
  <si>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</si>
  <si>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</si>
  <si>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</si>
  <si>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</si>
  <si>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</si>
  <si>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</si>
  <si>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</si>
  <si>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</si>
  <si>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</si>
  <si>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</si>
  <si>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</si>
  <si>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</si>
  <si>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</si>
  <si>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</si>
  <si>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</si>
  <si>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</si>
  <si>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</si>
  <si>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</si>
  <si>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</si>
  <si>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</si>
  <si>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</si>
  <si>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</si>
  <si>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</si>
  <si>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</si>
  <si>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</si>
  <si>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</si>
  <si>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</si>
  <si>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</si>
  <si>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</si>
  <si>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</si>
  <si>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</si>
  <si>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</si>
  <si>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</si>
  <si>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</si>
  <si>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</si>
  <si>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</si>
  <si>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</si>
  <si>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</si>
  <si>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</si>
  <si>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</si>
  <si>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</si>
  <si>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</si>
  <si>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</si>
  <si>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</si>
  <si>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</si>
  <si>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</si>
  <si>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</si>
  <si>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</si>
  <si>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</si>
  <si>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</si>
  <si>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</si>
  <si>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</si>
  <si>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</si>
  <si>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</si>
  <si>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</si>
  <si>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</si>
  <si>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</si>
  <si>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</si>
  <si>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</si>
  <si>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</si>
  <si>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</si>
  <si>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</si>
  <si>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</si>
  <si>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</si>
  <si>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</si>
  <si>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</si>
  <si>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</si>
  <si>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</si>
  <si>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</si>
  <si>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</si>
  <si>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</si>
  <si>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</si>
  <si>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</si>
  <si>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</si>
  <si>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</si>
  <si>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</si>
  <si>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</si>
  <si>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</si>
  <si>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</si>
  <si>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</si>
  <si>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</si>
  <si>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</si>
  <si>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</si>
  <si>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</si>
  <si>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</si>
  <si>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</si>
  <si>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</si>
  <si>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</si>
  <si>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</si>
  <si>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</si>
  <si>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</si>
  <si>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</si>
  <si>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</si>
  <si>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</si>
  <si>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</si>
  <si>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</si>
  <si>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</si>
  <si>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</si>
  <si>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</si>
  <si>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</si>
  <si>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</si>
  <si>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</si>
  <si>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</si>
  <si>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</si>
  <si>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</si>
  <si>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</si>
  <si>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</si>
  <si>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</si>
  <si>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</si>
  <si>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</si>
  <si>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</si>
  <si>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</si>
  <si>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</si>
  <si>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</si>
  <si>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</si>
  <si>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</si>
  <si>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</si>
  <si>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</si>
  <si>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</si>
  <si>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</si>
  <si>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</si>
  <si>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</si>
  <si>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</si>
  <si>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</si>
  <si>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</si>
  <si>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</si>
  <si>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</si>
  <si>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</si>
  <si>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</si>
  <si>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</si>
  <si>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</si>
  <si>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</si>
  <si>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</si>
  <si>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</si>
  <si>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</si>
  <si>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</si>
  <si>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</si>
  <si>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</si>
  <si>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</si>
  <si>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</si>
  <si>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</si>
  <si>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</si>
  <si>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</si>
  <si>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</si>
  <si>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</si>
  <si>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</si>
  <si>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</si>
  <si>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</si>
  <si>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</si>
  <si>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</si>
  <si>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</si>
  <si>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</si>
  <si>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</si>
  <si>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</si>
  <si>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</si>
  <si>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</si>
  <si>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</si>
  <si>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</si>
  <si>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</si>
  <si>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</si>
  <si>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</si>
  <si>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</si>
  <si>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</si>
  <si>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</si>
  <si>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</si>
  <si>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</si>
  <si>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</si>
  <si>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</si>
  <si>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</si>
  <si>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</si>
  <si>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</si>
  <si>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</si>
  <si>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</si>
  <si>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</si>
  <si>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</si>
  <si>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</si>
  <si>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</si>
  <si>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</si>
  <si>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</si>
  <si>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</si>
  <si>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</si>
  <si>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</si>
  <si>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</si>
  <si>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</si>
  <si>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</si>
  <si>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</si>
  <si>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</si>
  <si>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</si>
  <si>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</si>
  <si>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</si>
  <si>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</si>
  <si>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</si>
  <si>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</si>
  <si>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</si>
  <si>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</si>
  <si>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</si>
  <si>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</si>
  <si>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</si>
  <si>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</si>
  <si>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</si>
  <si>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</si>
  <si>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</si>
  <si>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</si>
  <si>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</si>
  <si>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</si>
  <si>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</si>
  <si>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</si>
  <si>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</si>
  <si>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</si>
  <si>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</si>
  <si>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</si>
  <si>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</si>
  <si>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</si>
  <si>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</si>
  <si>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</si>
  <si>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</si>
  <si>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</si>
  <si>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</si>
  <si>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</si>
  <si>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</si>
  <si>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</si>
  <si>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</si>
  <si>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</si>
  <si>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</si>
  <si>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</si>
  <si>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</si>
  <si>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</si>
  <si>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</si>
  <si>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</si>
  <si>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</si>
  <si>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</si>
  <si>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</si>
  <si>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</si>
  <si>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</si>
  <si>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</si>
  <si>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</si>
  <si>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</si>
  <si>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</si>
  <si>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</si>
  <si>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</si>
  <si>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</si>
  <si>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</si>
  <si>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</si>
  <si>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</si>
  <si>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</si>
  <si>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</si>
  <si>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</si>
  <si>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</si>
  <si>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</si>
  <si>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</si>
  <si>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</si>
  <si>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</si>
  <si>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</si>
  <si>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</si>
  <si>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</si>
  <si>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</si>
  <si>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</si>
  <si>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</si>
  <si>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</si>
  <si>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</si>
  <si>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</si>
  <si>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</si>
  <si>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</si>
  <si>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</si>
  <si>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</si>
  <si>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</si>
  <si>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</si>
  <si>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</si>
  <si>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</si>
  <si>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</si>
  <si>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</si>
  <si>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</si>
  <si>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</si>
  <si>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</si>
  <si>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</si>
  <si>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</si>
  <si>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</si>
  <si>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</si>
  <si>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</si>
  <si>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</si>
  <si>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</si>
  <si>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</si>
  <si>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</si>
  <si>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</si>
  <si>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</si>
  <si>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</si>
  <si>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</si>
  <si>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</si>
  <si>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</si>
  <si>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</si>
  <si>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</si>
  <si>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</si>
  <si>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</si>
  <si>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</si>
  <si>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</si>
  <si>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</si>
  <si>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</si>
  <si>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</si>
  <si>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</si>
  <si>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</si>
  <si>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</si>
  <si>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</si>
  <si>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</si>
  <si>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</si>
  <si>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</si>
  <si>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</si>
  <si>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</si>
  <si>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</si>
  <si>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</si>
  <si>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</si>
  <si>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</si>
  <si>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</si>
  <si>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</si>
  <si>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</si>
  <si>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</si>
  <si>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</si>
  <si>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</si>
  <si>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</si>
  <si>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</si>
  <si>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</si>
  <si>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</si>
  <si>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</si>
  <si>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</si>
  <si>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</si>
  <si>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</si>
  <si>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</si>
  <si>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</si>
  <si>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</si>
  <si>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</si>
  <si>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</si>
  <si>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</si>
  <si>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</si>
  <si>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</si>
  <si>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</si>
  <si>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</si>
  <si>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</si>
  <si>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</si>
  <si>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</si>
  <si>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</si>
  <si>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</si>
  <si>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</si>
  <si>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</si>
  <si>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</si>
  <si>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</si>
  <si>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</si>
  <si>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</si>
  <si>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</si>
  <si>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</si>
  <si>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</si>
  <si>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</si>
  <si>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</si>
  <si>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</si>
  <si>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</si>
  <si>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</si>
  <si>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</si>
  <si>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</si>
  <si>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</si>
  <si>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</si>
  <si>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</si>
  <si>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</si>
  <si>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</si>
  <si>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</si>
  <si>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</si>
  <si>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</si>
  <si>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</si>
  <si>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</si>
  <si>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</si>
  <si>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</si>
  <si>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</si>
  <si>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</si>
  <si>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</si>
  <si>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</si>
  <si>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</si>
  <si>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</si>
  <si>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</si>
  <si>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</si>
  <si>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</si>
  <si>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</si>
  <si>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</si>
  <si>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</si>
  <si>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</si>
  <si>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</si>
  <si>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</si>
  <si>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</si>
  <si>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</si>
  <si>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</si>
  <si>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</si>
  <si>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</si>
  <si>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</si>
  <si>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</si>
  <si>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</si>
  <si>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</si>
  <si>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</si>
  <si>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</si>
  <si>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</si>
  <si>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</si>
  <si>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</si>
  <si>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</si>
  <si>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</si>
  <si>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</si>
  <si>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</si>
  <si>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</si>
  <si>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</si>
  <si>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</si>
  <si>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</si>
  <si>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</si>
  <si>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</si>
  <si>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</si>
  <si>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</si>
  <si>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</si>
  <si>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</si>
  <si>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</si>
  <si>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</si>
  <si>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</si>
  <si>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</si>
  <si>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</si>
  <si>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</si>
  <si>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</si>
  <si>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</si>
  <si>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</si>
  <si>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</si>
  <si>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</si>
  <si>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</si>
  <si>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</si>
  <si>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</si>
  <si>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</si>
  <si>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</si>
  <si>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</si>
  <si>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</si>
  <si>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</si>
  <si>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</si>
  <si>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</si>
  <si>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</si>
  <si>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</si>
  <si>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</si>
  <si>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</si>
  <si>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</si>
  <si>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</si>
  <si>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</si>
  <si>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</si>
  <si>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</si>
  <si>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</si>
  <si>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</si>
  <si>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</si>
  <si>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</si>
  <si>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</si>
  <si>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</si>
  <si>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</si>
  <si>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</si>
  <si>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</si>
  <si>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</si>
  <si>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</si>
  <si>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</si>
  <si>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</si>
  <si>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</si>
  <si>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</si>
  <si>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</si>
  <si>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</si>
  <si>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</si>
  <si>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</si>
  <si>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</si>
  <si>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</si>
  <si>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</si>
  <si>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</si>
  <si>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</si>
  <si>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</si>
  <si>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</si>
  <si>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</si>
  <si>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</si>
  <si>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</si>
  <si>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</si>
  <si>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</si>
  <si>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</si>
  <si>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</si>
  <si>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</si>
  <si>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</si>
  <si>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</si>
  <si>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</si>
  <si>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</si>
  <si>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</si>
  <si>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</si>
  <si>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</si>
  <si>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</si>
  <si>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</si>
  <si>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</si>
  <si>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</si>
  <si>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</si>
  <si>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</si>
  <si>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</si>
  <si>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</si>
  <si>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</si>
  <si>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</si>
  <si>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</si>
  <si>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</si>
  <si>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</si>
  <si>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</si>
  <si>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</si>
  <si>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</si>
  <si>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</si>
  <si>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</si>
  <si>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</si>
  <si>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</si>
  <si>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</si>
  <si>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</si>
  <si>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</si>
  <si>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</si>
  <si>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</si>
  <si>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</si>
  <si>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</si>
  <si>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</si>
  <si>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</si>
  <si>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</si>
  <si>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</si>
  <si>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</si>
  <si>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</si>
  <si>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</si>
  <si>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</si>
  <si>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</si>
  <si>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</si>
  <si>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</si>
  <si>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</si>
  <si>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</si>
  <si>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</si>
  <si>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</si>
  <si>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</si>
  <si>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</si>
  <si>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</si>
  <si>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</si>
  <si>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</si>
  <si>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</si>
  <si>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</si>
  <si>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</si>
  <si>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</si>
  <si>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</si>
  <si>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</si>
  <si>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</si>
  <si>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</si>
  <si>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</si>
  <si>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</si>
  <si>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</si>
  <si>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</si>
  <si>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</si>
  <si>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</si>
  <si>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</si>
  <si>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</si>
  <si>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</si>
  <si>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</si>
  <si>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</si>
  <si>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</si>
  <si>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</si>
  <si>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</si>
  <si>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</si>
  <si>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</si>
  <si>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</si>
  <si>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</si>
  <si>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</si>
  <si>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</si>
  <si>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</si>
  <si>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</si>
  <si>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</si>
  <si>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</si>
  <si>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</si>
  <si>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</si>
  <si>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</si>
  <si>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</si>
  <si>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</si>
  <si>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</si>
  <si>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</si>
  <si>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</si>
  <si>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</si>
  <si>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</si>
  <si>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</si>
  <si>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</si>
  <si>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</si>
  <si>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</si>
  <si>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</si>
  <si>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</si>
  <si>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</si>
  <si>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</si>
  <si>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</si>
  <si>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</si>
  <si>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</si>
  <si>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</si>
  <si>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</si>
  <si>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</si>
  <si>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</si>
  <si>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</si>
  <si>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</si>
  <si>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</si>
  <si>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</si>
  <si>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</si>
  <si>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</si>
  <si>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</si>
  <si>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</si>
  <si>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</si>
  <si>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</si>
  <si>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</si>
  <si>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</si>
  <si>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</si>
  <si>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</si>
  <si>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</si>
  <si>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</si>
  <si>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</si>
  <si>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</si>
  <si>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</si>
  <si>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</si>
  <si>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</si>
  <si>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</si>
  <si>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</si>
  <si>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</si>
  <si>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</si>
  <si>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</si>
  <si>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</si>
  <si>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</si>
  <si>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</si>
  <si>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</si>
  <si>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</si>
  <si>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</si>
  <si>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</si>
  <si>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</si>
  <si>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</si>
  <si>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</si>
  <si>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</si>
  <si>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</si>
  <si>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</si>
  <si>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</si>
  <si>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</si>
  <si>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</si>
  <si>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</si>
  <si>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</si>
  <si>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</si>
  <si>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</si>
  <si>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</si>
  <si>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</si>
  <si>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</si>
  <si>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</si>
  <si>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</si>
  <si>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</si>
  <si>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</si>
  <si>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</si>
  <si>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</si>
  <si>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</si>
  <si>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</si>
  <si>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</si>
  <si>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</si>
  <si>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</si>
  <si>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</si>
  <si>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</si>
  <si>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</si>
  <si>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</si>
  <si>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</si>
  <si>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</si>
  <si>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</si>
  <si>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</si>
  <si>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</si>
  <si>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</si>
  <si>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</si>
  <si>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</si>
  <si>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</si>
  <si>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</si>
  <si>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</si>
  <si>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</si>
  <si>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</si>
  <si>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</si>
  <si>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</si>
  <si>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</si>
  <si>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</si>
  <si>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</si>
  <si>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</si>
  <si>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</si>
  <si>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</si>
  <si>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</si>
  <si>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</si>
  <si>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</si>
  <si>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</si>
  <si>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</si>
  <si>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</si>
  <si>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</si>
  <si>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</si>
  <si>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</si>
  <si>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</si>
  <si>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</si>
  <si>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</si>
  <si>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</si>
  <si>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</si>
  <si>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</si>
  <si>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</si>
  <si>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</si>
  <si>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</si>
  <si>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</si>
  <si>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</si>
  <si>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</si>
  <si>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</si>
  <si>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</si>
  <si>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</si>
  <si>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</si>
  <si>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</si>
  <si>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</si>
  <si>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</si>
  <si>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</si>
  <si>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</si>
  <si>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</si>
  <si>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</si>
  <si>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</si>
  <si>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</si>
  <si>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</si>
  <si>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</si>
  <si>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</si>
  <si>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</si>
  <si>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</si>
  <si>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</si>
  <si>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</si>
  <si>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</si>
  <si>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</si>
  <si>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</si>
  <si>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</si>
  <si>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</si>
  <si>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</si>
  <si>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</si>
  <si>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</si>
  <si>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</si>
  <si>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</si>
  <si>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</si>
  <si>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</si>
  <si>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</si>
  <si>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</si>
  <si>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</si>
  <si>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</si>
  <si>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</si>
  <si>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</si>
  <si>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</si>
  <si>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</si>
  <si>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</si>
  <si>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</si>
  <si>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</si>
  <si>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</si>
  <si>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</si>
  <si>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</si>
  <si>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</si>
  <si>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</si>
  <si>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</si>
  <si>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</si>
  <si>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</si>
  <si>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</si>
  <si>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</si>
  <si>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</si>
  <si>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</si>
  <si>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</si>
  <si>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</si>
  <si>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</si>
  <si>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</si>
  <si>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</si>
  <si>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</si>
  <si>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</si>
  <si>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</si>
  <si>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</si>
  <si>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</si>
  <si>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</si>
  <si>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</si>
  <si>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</si>
  <si>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</si>
  <si>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</si>
  <si>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</si>
  <si>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</si>
  <si>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</si>
  <si>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</si>
  <si>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</si>
  <si>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</si>
  <si>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</si>
  <si>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</si>
  <si>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</si>
  <si>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</si>
  <si>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</si>
  <si>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</si>
  <si>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</si>
  <si>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</si>
  <si>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</si>
  <si>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</si>
  <si>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</si>
  <si>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</si>
  <si>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</si>
  <si>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</si>
  <si>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</si>
  <si>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</si>
  <si>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</si>
  <si>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</si>
  <si>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</si>
  <si>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</si>
  <si>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</si>
  <si>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</si>
  <si>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</si>
  <si>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</si>
  <si>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</si>
  <si>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</si>
  <si>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</si>
  <si>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</si>
  <si>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</si>
  <si>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</si>
  <si>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</si>
  <si>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</si>
  <si>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</si>
  <si>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</si>
  <si>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</si>
  <si>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</si>
  <si>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</si>
  <si>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</si>
  <si>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</si>
  <si>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</si>
  <si>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</si>
  <si>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</si>
  <si>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</si>
  <si>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</si>
  <si>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</si>
  <si>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</si>
  <si>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</si>
  <si>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</si>
  <si>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</si>
  <si>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</si>
  <si>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</si>
  <si>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</si>
  <si>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</si>
  <si>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</si>
  <si>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</si>
  <si>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</si>
  <si>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</si>
  <si>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</si>
  <si>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</si>
  <si>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</si>
  <si>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</si>
  <si>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</si>
  <si>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</si>
  <si>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</si>
  <si>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</si>
  <si>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</si>
  <si>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</si>
  <si>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</si>
  <si>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</si>
  <si>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</si>
  <si>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</si>
  <si>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</si>
  <si>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</si>
  <si>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</si>
  <si>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</si>
  <si>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</si>
  <si>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</si>
  <si>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</si>
  <si>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</si>
  <si>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</si>
  <si>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</si>
  <si>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</si>
  <si>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</si>
  <si>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</si>
  <si>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</si>
  <si>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</si>
  <si>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</si>
  <si>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</si>
  <si>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</si>
  <si>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</si>
  <si>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</si>
  <si>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</si>
  <si>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</si>
  <si>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</si>
  <si>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</si>
  <si>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</si>
  <si>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</si>
  <si>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</si>
  <si>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</si>
  <si>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</si>
  <si>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</si>
  <si>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</si>
  <si>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</si>
  <si>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</si>
  <si>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</si>
  <si>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</si>
  <si>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</si>
  <si>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</si>
  <si>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</si>
  <si>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</si>
  <si>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</si>
  <si>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</si>
  <si>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</si>
  <si>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</si>
  <si>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</si>
  <si>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</si>
  <si>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</si>
  <si>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</si>
  <si>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</si>
  <si>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</si>
  <si>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</si>
  <si>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</si>
  <si>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</si>
  <si>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</si>
  <si>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</si>
  <si>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</si>
  <si>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</si>
  <si>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</si>
  <si>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</si>
  <si>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</si>
  <si>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</si>
  <si>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</si>
  <si>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</si>
  <si>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</si>
  <si>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</si>
  <si>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</si>
  <si>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</si>
  <si>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</si>
  <si>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</si>
  <si>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</si>
  <si>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</si>
  <si>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</si>
  <si>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</si>
  <si>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</si>
  <si>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</si>
  <si>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</si>
  <si>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</si>
  <si>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</si>
  <si>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</si>
  <si>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</si>
  <si>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</si>
  <si>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</si>
  <si>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</si>
  <si>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</si>
  <si>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</si>
  <si>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</si>
  <si>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</si>
  <si>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</si>
  <si>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</si>
  <si>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</si>
  <si>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</si>
  <si>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</si>
  <si>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</si>
  <si>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</si>
  <si>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</si>
  <si>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</si>
  <si>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</si>
  <si>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</si>
  <si>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</si>
  <si>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</si>
  <si>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</si>
  <si>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</si>
  <si>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</si>
  <si>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</si>
  <si>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</si>
  <si>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</si>
  <si>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</si>
  <si>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</si>
  <si>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</si>
  <si>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</si>
  <si>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</si>
  <si>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</si>
  <si>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</si>
  <si>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</si>
  <si>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</si>
  <si>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</si>
  <si>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</si>
  <si>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</si>
  <si>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</si>
  <si>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</si>
  <si>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</si>
  <si>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</si>
  <si>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</si>
  <si>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</si>
  <si>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</si>
  <si>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</si>
  <si>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</si>
  <si>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</si>
  <si>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</si>
  <si>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</si>
  <si>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</si>
  <si>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</si>
  <si>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</si>
  <si>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</si>
  <si>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</si>
  <si>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</si>
  <si>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</si>
  <si>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</si>
  <si>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</si>
  <si>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</si>
  <si>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</si>
  <si>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</si>
  <si>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</si>
  <si>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</si>
  <si>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</si>
  <si>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</si>
  <si>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</si>
  <si>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</si>
  <si>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</si>
  <si>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</si>
  <si>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</si>
  <si>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</si>
  <si>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</si>
  <si>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</si>
  <si>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</si>
  <si>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</si>
  <si>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</si>
  <si>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</si>
  <si>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</si>
  <si>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</si>
  <si>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</si>
  <si>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</si>
  <si>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</si>
  <si>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</si>
  <si>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</si>
  <si>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</si>
  <si>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</si>
  <si>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</si>
  <si>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</si>
  <si>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</si>
  <si>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</si>
  <si>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</si>
  <si>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</si>
  <si>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</si>
  <si>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</si>
  <si>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</si>
  <si>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</si>
  <si>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</si>
  <si>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</si>
  <si>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</si>
  <si>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</si>
  <si>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</si>
  <si>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</si>
  <si>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</si>
  <si>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</si>
  <si>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</si>
  <si>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</si>
  <si>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</si>
  <si>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</si>
  <si>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</si>
  <si>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</si>
  <si>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</si>
  <si>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</si>
  <si>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</si>
  <si>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</si>
  <si>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</si>
  <si>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</si>
  <si>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</si>
  <si>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</si>
  <si>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</si>
  <si>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</si>
  <si>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</si>
  <si>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</si>
  <si>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</si>
  <si>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</si>
  <si>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</si>
  <si>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</si>
  <si>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</si>
  <si>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</si>
  <si>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</si>
  <si>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</si>
  <si>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</si>
  <si>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</si>
  <si>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</si>
  <si>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</si>
  <si>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</si>
  <si>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</si>
  <si>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</si>
  <si>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</si>
  <si>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</si>
  <si>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</si>
  <si>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</si>
  <si>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</si>
  <si>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</si>
  <si>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</si>
  <si>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</si>
  <si>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</si>
  <si>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</si>
  <si>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</si>
  <si>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</si>
  <si>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</si>
  <si>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</si>
  <si>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</si>
  <si>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</si>
  <si>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</si>
  <si>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</si>
  <si>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</si>
  <si>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</si>
  <si>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</si>
  <si>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</si>
  <si>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</si>
  <si>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</si>
  <si>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</si>
  <si>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</si>
  <si>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</si>
  <si>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</si>
  <si>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</si>
  <si>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</si>
  <si>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</si>
  <si>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</si>
  <si>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</si>
  <si>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</si>
  <si>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</si>
  <si>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</si>
  <si>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</si>
  <si>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</si>
  <si>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</si>
  <si>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</si>
  <si>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</si>
  <si>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</si>
  <si>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</si>
  <si>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</si>
  <si>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</si>
  <si>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</si>
  <si>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</si>
  <si>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</si>
  <si>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</si>
  <si>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</si>
  <si>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</si>
  <si>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</si>
  <si>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</si>
  <si>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</si>
  <si>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</si>
  <si>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</si>
  <si>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</si>
  <si>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</si>
  <si>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</si>
  <si>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</si>
  <si>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</si>
  <si>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</si>
  <si>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</si>
  <si>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</si>
  <si>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</si>
  <si>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</si>
  <si>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</si>
  <si>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</si>
  <si>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</si>
  <si>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</si>
  <si>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</si>
  <si>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</si>
  <si>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</si>
  <si>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</si>
  <si>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</si>
  <si>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</si>
  <si>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</si>
  <si>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</si>
  <si>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</si>
  <si>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</si>
  <si>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</si>
  <si>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</si>
  <si>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</si>
  <si>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</si>
  <si>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</si>
  <si>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</si>
  <si>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</si>
  <si>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</si>
  <si>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</si>
  <si>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</si>
  <si>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</si>
  <si>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</si>
  <si>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</si>
  <si>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</si>
  <si>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</si>
  <si>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</si>
  <si>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</si>
  <si>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</si>
  <si>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</si>
  <si>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</si>
  <si>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</si>
  <si>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</si>
  <si>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</si>
  <si>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</si>
  <si>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</si>
  <si>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</si>
  <si>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</si>
  <si>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</si>
  <si>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</si>
  <si>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</si>
  <si>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</si>
  <si>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</si>
  <si>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</si>
  <si>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</si>
  <si>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</si>
  <si>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</si>
  <si>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</si>
  <si>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</si>
  <si>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</si>
  <si>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</si>
  <si>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</si>
  <si>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</si>
  <si>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</si>
  <si>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</si>
  <si>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</si>
  <si>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</si>
  <si>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</si>
  <si>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</si>
  <si>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</si>
  <si>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</si>
  <si>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</si>
  <si>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</si>
  <si>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</si>
  <si>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</si>
  <si>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</si>
  <si>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</si>
  <si>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</si>
  <si>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</si>
  <si>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</si>
  <si>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</si>
  <si>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</si>
  <si>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</si>
  <si>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</si>
  <si>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</si>
  <si>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</si>
  <si>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</si>
  <si>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</si>
  <si>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</si>
  <si>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</si>
  <si>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</si>
  <si>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</si>
  <si>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</si>
  <si>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</si>
  <si>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</si>
  <si>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</si>
  <si>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</si>
  <si>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</si>
  <si>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</si>
  <si>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</si>
  <si>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</si>
  <si>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</si>
  <si>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</si>
  <si>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</si>
  <si>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</si>
  <si>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</si>
  <si>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</si>
  <si>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</si>
  <si>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</si>
  <si>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</si>
  <si>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</si>
  <si>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</si>
  <si>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</si>
  <si>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</si>
  <si>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</si>
  <si>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</si>
  <si>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</si>
  <si>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</si>
  <si>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</si>
  <si>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</si>
  <si>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</si>
  <si>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</si>
  <si>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</si>
  <si>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</si>
  <si>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</si>
  <si>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</si>
  <si>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</si>
  <si>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</si>
  <si>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</si>
  <si>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</si>
  <si>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</si>
  <si>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</si>
  <si>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</si>
  <si>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</si>
  <si>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</si>
  <si>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</si>
  <si>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</si>
  <si>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</si>
  <si>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</si>
  <si>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</si>
  <si>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</si>
  <si>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</si>
  <si>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</si>
  <si>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</si>
  <si>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</si>
  <si>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</si>
  <si>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</si>
  <si>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</si>
  <si>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</si>
  <si>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</si>
  <si>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</si>
  <si>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</si>
  <si>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</si>
  <si>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</si>
  <si>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</si>
  <si>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</si>
  <si>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</si>
  <si>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</si>
  <si>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</si>
  <si>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</si>
  <si>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</si>
  <si>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</si>
  <si>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</si>
  <si>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</si>
  <si>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</si>
  <si>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</si>
  <si>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</si>
  <si>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</si>
  <si>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</si>
  <si>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</si>
  <si>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</si>
  <si>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</si>
  <si>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</si>
  <si>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</si>
  <si>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</si>
  <si>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</si>
  <si>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</si>
  <si>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</si>
  <si>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</si>
  <si>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</si>
  <si>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</si>
  <si>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</si>
  <si>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</si>
  <si>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</si>
  <si>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</si>
  <si>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</si>
  <si>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</si>
  <si>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</si>
  <si>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</si>
  <si>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</si>
  <si>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</si>
  <si>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</si>
  <si>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</si>
  <si>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</si>
  <si>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</si>
  <si>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</si>
  <si>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</si>
  <si>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</si>
  <si>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</si>
  <si>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</si>
  <si>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</si>
  <si>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</si>
  <si>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</si>
  <si>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</si>
  <si>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</si>
  <si>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</si>
  <si>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</si>
  <si>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</si>
  <si>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</si>
  <si>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</si>
  <si>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</si>
  <si>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</si>
  <si>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</si>
  <si>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</si>
  <si>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</si>
  <si>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</si>
  <si>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</si>
  <si>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</si>
  <si>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</si>
  <si>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</si>
  <si>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</si>
  <si>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</si>
  <si>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</si>
  <si>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</si>
  <si>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</si>
  <si>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</si>
  <si>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</si>
  <si>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</si>
  <si>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</si>
  <si>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</si>
  <si>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</si>
  <si>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</si>
  <si>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</si>
  <si>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</si>
  <si>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</si>
  <si>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</si>
  <si>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</si>
  <si>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</si>
  <si>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</si>
  <si>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</si>
  <si>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</si>
  <si>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</si>
  <si>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</si>
  <si>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</si>
  <si>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</si>
  <si>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</si>
  <si>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</si>
  <si>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</si>
  <si>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</si>
  <si>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</si>
  <si>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</si>
  <si>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</si>
  <si>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</si>
  <si>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</si>
  <si>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</si>
  <si>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</si>
  <si>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</si>
  <si>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</si>
  <si>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</si>
  <si>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</si>
  <si>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</si>
  <si>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</si>
  <si>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</si>
  <si>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</si>
  <si>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</si>
  <si>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</si>
  <si>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</si>
  <si>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</si>
  <si>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</si>
  <si>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</si>
  <si>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</si>
  <si>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</si>
  <si>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</si>
  <si>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</si>
  <si>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</si>
  <si>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</si>
  <si>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</si>
  <si>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</si>
  <si>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</si>
  <si>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</si>
  <si>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</si>
  <si>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</si>
  <si>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</si>
  <si>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</si>
  <si>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</si>
  <si>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</si>
  <si>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</si>
  <si>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</si>
  <si>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</si>
  <si>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</si>
  <si>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</si>
  <si>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</si>
  <si>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</si>
  <si>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</si>
  <si>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</si>
  <si>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</si>
  <si>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</si>
  <si>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</si>
  <si>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</si>
  <si>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</si>
  <si>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</si>
  <si>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</si>
  <si>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</si>
  <si>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</si>
  <si>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</si>
  <si>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</si>
  <si>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</si>
  <si>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</si>
  <si>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</si>
  <si>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</si>
  <si>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</si>
  <si>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</si>
  <si>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</si>
  <si>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</si>
  <si>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</si>
  <si>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</si>
  <si>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</si>
  <si>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</si>
  <si>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</si>
  <si>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</si>
  <si>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</si>
  <si>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</si>
  <si>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</si>
  <si>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</si>
  <si>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</si>
  <si>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</si>
  <si>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</si>
  <si>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</si>
  <si>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</si>
  <si>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</si>
  <si>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</si>
  <si>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</si>
  <si>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</si>
  <si>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</si>
  <si>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</si>
  <si>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</si>
  <si>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</si>
  <si>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</si>
  <si>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</si>
  <si>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</si>
  <si>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</si>
  <si>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</si>
  <si>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</si>
  <si>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</si>
  <si>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</si>
  <si>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</si>
  <si>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</si>
  <si>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</si>
  <si>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</si>
  <si>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</si>
  <si>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</si>
  <si>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</si>
  <si>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</si>
  <si>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</si>
  <si>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</si>
  <si>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</si>
  <si>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</si>
  <si>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</si>
  <si>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</si>
  <si>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</si>
  <si>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</si>
  <si>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</si>
  <si>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</si>
  <si>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</si>
  <si>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</si>
  <si>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</si>
  <si>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</si>
  <si>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</si>
  <si>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</si>
  <si>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</si>
  <si>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</si>
  <si>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</si>
  <si>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</si>
  <si>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</si>
  <si>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</si>
  <si>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</si>
  <si>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</si>
  <si>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</si>
  <si>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</si>
  <si>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</si>
  <si>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</si>
  <si>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</si>
  <si>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</si>
  <si>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</si>
  <si>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</si>
  <si>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</si>
  <si>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</si>
  <si>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</si>
  <si>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</si>
  <si>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</si>
  <si>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</si>
  <si>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</si>
  <si>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</si>
  <si>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</si>
  <si>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</si>
  <si>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</si>
  <si>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</si>
  <si>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</si>
  <si>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</si>
  <si>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</si>
  <si>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</si>
  <si>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</si>
  <si>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</si>
  <si>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</si>
  <si>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</si>
  <si>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</si>
  <si>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</si>
  <si>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</si>
  <si>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</si>
  <si>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</si>
  <si>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</si>
  <si>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</si>
  <si>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</si>
  <si>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</si>
  <si>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</si>
  <si>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</si>
  <si>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</si>
  <si>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</si>
  <si>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</si>
  <si>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</si>
  <si>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</si>
  <si>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</si>
  <si>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</si>
  <si>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</si>
  <si>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</si>
  <si>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</si>
  <si>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</si>
  <si>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</si>
  <si>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</si>
  <si>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</si>
  <si>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</si>
  <si>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</si>
  <si>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</si>
  <si>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</si>
  <si>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</si>
  <si>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</si>
  <si>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</si>
  <si>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</si>
  <si>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</si>
  <si>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</si>
  <si>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</si>
  <si>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</si>
  <si>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</si>
  <si>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</si>
  <si>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</si>
  <si>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</si>
  <si>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</si>
  <si>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</si>
  <si>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</si>
  <si>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</si>
  <si>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</si>
  <si>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</si>
  <si>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</si>
  <si>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</si>
  <si>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</si>
  <si>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</si>
  <si>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</si>
  <si>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</si>
  <si>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</si>
  <si>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</si>
  <si>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</si>
  <si>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</si>
  <si>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</si>
  <si>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</si>
  <si>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</si>
  <si>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</si>
  <si>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</si>
  <si>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</si>
  <si>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</si>
  <si>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</si>
  <si>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</si>
  <si>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</si>
  <si>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</si>
  <si>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</si>
  <si>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</si>
  <si>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</si>
  <si>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</si>
  <si>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</si>
  <si>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</si>
  <si>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</si>
  <si>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</si>
  <si>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</si>
  <si>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</si>
  <si>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</si>
  <si>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</si>
  <si>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</si>
  <si>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</si>
  <si>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</si>
  <si>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</si>
  <si>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</si>
  <si>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</si>
  <si>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</si>
  <si>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</si>
  <si>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</si>
  <si>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</si>
  <si>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</si>
  <si>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</si>
  <si>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</si>
  <si>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</si>
  <si>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</si>
  <si>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</si>
  <si>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</si>
  <si>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</si>
  <si>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</si>
  <si>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</si>
  <si>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</si>
  <si>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</si>
  <si>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</si>
  <si>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</si>
  <si>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</si>
  <si>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</si>
  <si>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</si>
  <si>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</si>
  <si>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</si>
  <si>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</si>
  <si>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</si>
  <si>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</si>
  <si>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</si>
  <si>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</si>
  <si>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</si>
  <si>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</si>
  <si>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</si>
  <si>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</si>
  <si>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</si>
  <si>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</si>
  <si>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</si>
  <si>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</si>
  <si>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</si>
  <si>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</si>
  <si>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</si>
  <si>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</si>
  <si>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</si>
  <si>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</si>
  <si>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</si>
  <si>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</si>
  <si>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</si>
  <si>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</si>
  <si>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</si>
  <si>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</si>
  <si>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</si>
  <si>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</si>
  <si>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</si>
  <si>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</si>
  <si>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</si>
  <si>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</si>
  <si>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</si>
  <si>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</si>
  <si>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</si>
  <si>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</si>
  <si>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</si>
  <si>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</si>
  <si>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</si>
  <si>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</si>
  <si>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</si>
  <si>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</si>
  <si>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</si>
  <si>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</si>
  <si>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</si>
  <si>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</si>
  <si>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</si>
  <si>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</si>
  <si>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</si>
  <si>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</si>
  <si>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</si>
  <si>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</si>
  <si>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</si>
  <si>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</si>
  <si>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</si>
  <si>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</si>
  <si>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</si>
  <si>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</si>
  <si>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</si>
  <si>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</si>
  <si>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</si>
  <si>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</si>
  <si>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</si>
  <si>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</si>
  <si>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</si>
  <si>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</si>
  <si>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</si>
  <si>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</si>
  <si>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</si>
  <si>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</si>
  <si>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</si>
  <si>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</si>
  <si>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</si>
  <si>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</si>
  <si>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</si>
  <si>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</si>
  <si>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</si>
  <si>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</si>
  <si>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</si>
  <si>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</si>
  <si>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</si>
  <si>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</si>
  <si>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</si>
  <si>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</si>
  <si>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</si>
  <si>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</si>
  <si>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</si>
  <si>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</si>
  <si>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</si>
  <si>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</si>
  <si>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</si>
  <si>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</si>
  <si>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</si>
  <si>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</si>
  <si>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</si>
  <si>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</si>
  <si>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</si>
  <si>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</si>
  <si>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</si>
  <si>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</si>
  <si>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</si>
  <si>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</si>
  <si>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</si>
  <si>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</si>
  <si>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</si>
  <si>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</si>
  <si>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</si>
  <si>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</si>
  <si>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</si>
  <si>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</si>
  <si>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</si>
  <si>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</si>
  <si>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</si>
  <si>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</si>
  <si>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</si>
  <si>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</si>
  <si>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</si>
  <si>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</si>
  <si>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</si>
  <si>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</si>
  <si>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</si>
  <si>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</si>
  <si>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</si>
  <si>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</si>
  <si>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</si>
  <si>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</si>
  <si>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</si>
  <si>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</si>
  <si>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</si>
  <si>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</si>
  <si>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</si>
  <si>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</si>
  <si>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</si>
  <si>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</si>
  <si>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</si>
  <si>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</si>
  <si>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</si>
  <si>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</si>
  <si>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</si>
  <si>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</si>
  <si>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</si>
  <si>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</si>
  <si>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</si>
  <si>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</si>
  <si>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</si>
  <si>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</si>
  <si>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</si>
  <si>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</si>
  <si>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</si>
  <si>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</si>
  <si>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</si>
  <si>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</si>
  <si>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</si>
  <si>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</si>
  <si>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</si>
  <si>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</si>
  <si>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</si>
  <si>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</si>
  <si>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</si>
  <si>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</si>
  <si>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</si>
  <si>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</si>
  <si>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</si>
  <si>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</si>
  <si>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</si>
  <si>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</si>
  <si>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</si>
  <si>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</si>
  <si>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</si>
  <si>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</si>
  <si>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</si>
  <si>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</si>
  <si>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</si>
  <si>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</si>
  <si>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</si>
  <si>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</si>
  <si>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</si>
  <si>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</si>
  <si>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</si>
  <si>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</si>
  <si>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</si>
  <si>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</si>
  <si>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</si>
  <si>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</si>
  <si>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</si>
  <si>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</si>
  <si>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</si>
  <si>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</si>
  <si>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</si>
  <si>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</si>
  <si>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</si>
  <si>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</si>
  <si>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</si>
  <si>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</si>
  <si>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</si>
  <si>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</si>
  <si>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</si>
  <si>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</si>
  <si>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</si>
  <si>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</si>
  <si>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</si>
  <si>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</si>
  <si>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</si>
  <si>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</si>
  <si>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</si>
  <si>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</si>
  <si>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</si>
  <si>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</si>
  <si>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</si>
  <si>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</si>
  <si>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</si>
  <si>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</si>
  <si>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</si>
  <si>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</si>
  <si>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</si>
  <si>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</si>
  <si>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</si>
  <si>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</si>
  <si>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</si>
  <si>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</si>
  <si>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</si>
  <si>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</si>
  <si>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</si>
  <si>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</si>
  <si>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</si>
  <si>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</si>
  <si>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</si>
  <si>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</si>
  <si>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</si>
  <si>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</si>
  <si>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</si>
  <si>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</si>
  <si>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</si>
  <si>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</si>
  <si>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</si>
  <si>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</si>
  <si>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</si>
  <si>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</si>
  <si>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</si>
  <si>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</si>
  <si>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</si>
  <si>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</si>
  <si>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</si>
  <si>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</si>
  <si>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</si>
  <si>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</si>
  <si>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</si>
  <si>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</si>
  <si>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</si>
  <si>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</si>
  <si>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</si>
  <si>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</si>
  <si>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</si>
  <si>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</si>
  <si>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</si>
  <si>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</si>
  <si>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</si>
  <si>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</si>
  <si>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</si>
  <si>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</si>
  <si>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</si>
  <si>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</si>
  <si>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</si>
  <si>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</si>
  <si>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</si>
  <si>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</si>
  <si>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</si>
  <si>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</si>
  <si>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</si>
  <si>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</si>
  <si>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</si>
  <si>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</si>
  <si>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</si>
  <si>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</si>
  <si>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</si>
  <si>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</si>
  <si>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</si>
  <si>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</si>
  <si>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</si>
  <si>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</si>
  <si>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</si>
  <si>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</si>
  <si>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</si>
  <si>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</si>
  <si>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</si>
  <si>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</si>
  <si>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</si>
  <si>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</si>
  <si>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</si>
  <si>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</si>
  <si>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</si>
  <si>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</si>
  <si>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</si>
  <si>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</si>
  <si>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</si>
  <si>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</si>
  <si>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</si>
  <si>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</si>
  <si>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</si>
  <si>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</si>
  <si>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</si>
  <si>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</si>
  <si>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</si>
  <si>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</si>
  <si>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</si>
  <si>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</si>
  <si>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</si>
  <si>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</si>
  <si>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</si>
  <si>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</si>
  <si>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</si>
  <si>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</si>
  <si>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</si>
  <si>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</si>
  <si>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</si>
  <si>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</si>
  <si>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</si>
  <si>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</si>
  <si>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</si>
  <si>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</si>
  <si>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</si>
  <si>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</si>
  <si>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</si>
  <si>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</si>
  <si>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</si>
  <si>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</si>
  <si>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</si>
  <si>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</si>
  <si>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</si>
  <si>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</si>
  <si>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</si>
  <si>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</si>
  <si>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</si>
  <si>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</si>
  <si>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</si>
  <si>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</si>
  <si>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</si>
  <si>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</si>
  <si>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</si>
  <si>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</si>
  <si>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</si>
  <si>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</si>
  <si>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</si>
  <si>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</si>
  <si>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</si>
  <si>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</si>
  <si>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</si>
  <si>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</si>
  <si>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</si>
  <si>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</si>
  <si>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</si>
  <si>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</si>
  <si>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</si>
  <si>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</si>
  <si>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</si>
  <si>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</si>
  <si>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</si>
  <si>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</si>
  <si>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</si>
  <si>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</si>
  <si>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</si>
  <si>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</si>
  <si>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</si>
  <si>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</si>
  <si>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</si>
  <si>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</si>
  <si>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</si>
  <si>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</si>
  <si>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</si>
  <si>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</si>
  <si>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</si>
  <si>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</si>
  <si>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</si>
  <si>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</si>
  <si>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</si>
  <si>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</si>
  <si>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</si>
  <si>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</si>
  <si>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</si>
  <si>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</si>
  <si>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</si>
  <si>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</si>
  <si>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</si>
  <si>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</si>
  <si>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</si>
  <si>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</si>
  <si>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</si>
  <si>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</si>
  <si>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</si>
  <si>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</si>
  <si>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</si>
  <si>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</si>
  <si>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</si>
  <si>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</si>
  <si>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</si>
  <si>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</si>
  <si>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</si>
  <si>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</si>
  <si>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</si>
  <si>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</si>
  <si>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</si>
  <si>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</si>
  <si>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</si>
  <si>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</si>
  <si>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</si>
  <si>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</si>
  <si>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</si>
  <si>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</si>
  <si>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</si>
  <si>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</si>
  <si>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</si>
  <si>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</si>
  <si>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</si>
  <si>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</si>
  <si>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</si>
  <si>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</si>
  <si>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</si>
  <si>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</si>
  <si>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</si>
  <si>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</si>
  <si>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</si>
  <si>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</si>
  <si>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</si>
  <si>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</si>
  <si>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</si>
  <si>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</si>
  <si>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</si>
  <si>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</si>
  <si>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</si>
  <si>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</si>
  <si>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</si>
  <si>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</si>
  <si>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</si>
  <si>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</si>
  <si>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</si>
  <si>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</si>
  <si>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</si>
  <si>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</si>
  <si>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</si>
  <si>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</si>
  <si>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</si>
  <si>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</si>
  <si>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</si>
  <si>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</si>
  <si>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</si>
  <si>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</si>
  <si>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</si>
  <si>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</si>
  <si>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</si>
  <si>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</si>
  <si>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</si>
  <si>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</si>
  <si>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</si>
  <si>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</si>
  <si>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</si>
  <si>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</si>
  <si>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</si>
  <si>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</si>
  <si>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</si>
  <si>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</si>
  <si>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</si>
  <si>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</si>
  <si>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</si>
  <si>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</si>
  <si>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</si>
  <si>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</si>
  <si>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</si>
  <si>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</si>
  <si>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</si>
  <si>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</si>
  <si>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</si>
  <si>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</si>
  <si>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</si>
  <si>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</si>
  <si>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</si>
  <si>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</si>
  <si>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</si>
  <si>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</si>
  <si>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</si>
  <si>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</si>
  <si>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</si>
  <si>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</si>
  <si>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</si>
  <si>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</si>
  <si>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</si>
  <si>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</si>
  <si>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</si>
  <si>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</si>
  <si>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</si>
  <si>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</si>
  <si>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</si>
  <si>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</si>
  <si>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</si>
  <si>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</si>
  <si>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</si>
  <si>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</si>
  <si>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</si>
  <si>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</si>
  <si>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</si>
  <si>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</si>
  <si>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</si>
  <si>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</si>
  <si>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</si>
  <si>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</si>
  <si>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</si>
  <si>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</si>
  <si>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</si>
  <si>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</si>
  <si>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</si>
  <si>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</si>
  <si>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</si>
  <si>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</si>
  <si>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</si>
  <si>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</si>
  <si>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</si>
  <si>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</si>
  <si>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</si>
  <si>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</si>
  <si>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</si>
  <si>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</si>
  <si>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</si>
  <si>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</si>
  <si>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</si>
  <si>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</si>
  <si>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</si>
  <si>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</si>
  <si>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</si>
  <si>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</si>
  <si>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</si>
  <si>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</si>
  <si>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</si>
  <si>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</si>
  <si>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</si>
  <si>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</si>
  <si>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</si>
  <si>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</si>
  <si>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</si>
  <si>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</si>
  <si>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</si>
  <si>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</si>
  <si>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</si>
  <si>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</si>
  <si>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</si>
  <si>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</si>
  <si>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</si>
  <si>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</si>
  <si>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</si>
  <si>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</si>
  <si>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</si>
  <si>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</si>
  <si>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</si>
  <si>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</si>
  <si>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</si>
  <si>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</si>
  <si>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</si>
  <si>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</si>
  <si>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</si>
  <si>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</si>
  <si>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</si>
  <si>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</si>
  <si>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</si>
  <si>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</si>
  <si>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</si>
  <si>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</si>
  <si>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</si>
  <si>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</si>
  <si>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</si>
  <si>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</si>
  <si>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</si>
  <si>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</si>
  <si>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</si>
  <si>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</si>
  <si>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</si>
  <si>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</si>
  <si>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</si>
  <si>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</si>
  <si>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</si>
  <si>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</si>
  <si>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</si>
  <si>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</si>
  <si>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</si>
  <si>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</si>
  <si>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</si>
  <si>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</si>
  <si>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</si>
  <si>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</si>
  <si>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</si>
  <si>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</si>
  <si>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</si>
  <si>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</si>
  <si>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</si>
  <si>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</si>
  <si>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</si>
  <si>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</si>
  <si>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</si>
  <si>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</si>
  <si>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</si>
  <si>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</si>
  <si>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</si>
  <si>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</si>
  <si>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</si>
  <si>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</si>
  <si>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</si>
  <si>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</si>
  <si>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</si>
  <si>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</si>
  <si>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</si>
  <si>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</si>
  <si>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</si>
  <si>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</si>
  <si>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</si>
  <si>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</si>
  <si>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</si>
  <si>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</si>
  <si>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</si>
  <si>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</si>
  <si>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</si>
  <si>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</si>
  <si>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</si>
  <si>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</si>
  <si>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</si>
  <si>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</si>
  <si>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</si>
  <si>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</si>
  <si>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</si>
  <si>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</si>
  <si>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</si>
  <si>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</si>
  <si>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</si>
  <si>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</si>
  <si>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</si>
  <si>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</si>
  <si>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</si>
  <si>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</si>
  <si>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</si>
  <si>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</si>
  <si>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</si>
  <si>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</si>
  <si>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</si>
  <si>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</si>
  <si>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</si>
  <si>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</si>
  <si>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</si>
  <si>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</si>
  <si>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</si>
  <si>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</si>
  <si>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</si>
  <si>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</si>
  <si>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</si>
  <si>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</si>
  <si>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</si>
  <si>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</si>
  <si>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</si>
  <si>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</si>
  <si>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</si>
  <si>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</si>
  <si>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</si>
  <si>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</si>
  <si>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</si>
  <si>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</si>
  <si>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</si>
  <si>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</si>
  <si>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</si>
  <si>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</si>
  <si>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</si>
  <si>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</si>
  <si>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</si>
  <si>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</si>
  <si>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</si>
  <si>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</si>
  <si>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</si>
  <si>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</si>
  <si>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</si>
  <si>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</si>
  <si>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</si>
  <si>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</si>
  <si>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</si>
  <si>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</si>
  <si>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</si>
  <si>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</si>
  <si>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</si>
  <si>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</si>
  <si>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</si>
  <si>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</si>
  <si>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</si>
  <si>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</si>
  <si>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</si>
  <si>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</si>
  <si>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</si>
  <si>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</si>
  <si>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</si>
  <si>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</si>
  <si>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</si>
  <si>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</si>
  <si>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</si>
  <si>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</si>
  <si>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</si>
  <si>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</si>
  <si>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</si>
  <si>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</si>
  <si>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</si>
  <si>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</si>
  <si>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</si>
  <si>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</si>
  <si>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</si>
  <si>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</si>
  <si>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</si>
  <si>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</si>
  <si>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</si>
  <si>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</si>
  <si>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</si>
  <si>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</si>
  <si>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</si>
  <si>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</si>
  <si>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</si>
  <si>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</si>
  <si>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</si>
  <si>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</si>
  <si>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</si>
  <si>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</si>
  <si>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</si>
  <si>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</si>
  <si>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</si>
  <si>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</si>
  <si>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</si>
  <si>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</si>
  <si>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</si>
  <si>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</si>
  <si>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</si>
  <si>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</si>
  <si>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</si>
  <si>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</si>
  <si>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</si>
  <si>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</si>
  <si>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</si>
  <si>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</si>
  <si>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</si>
  <si>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</si>
  <si>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</si>
  <si>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</si>
  <si>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</si>
  <si>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</si>
  <si>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</si>
  <si>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</si>
  <si>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</si>
  <si>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</si>
  <si>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</si>
  <si>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</si>
  <si>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</si>
  <si>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</si>
  <si>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</si>
  <si>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</si>
  <si>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</si>
  <si>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</si>
  <si>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</si>
  <si>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</si>
  <si>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</si>
  <si>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</si>
  <si>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</si>
  <si>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</si>
  <si>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</si>
  <si>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</si>
  <si>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</si>
  <si>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</si>
  <si>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</si>
  <si>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</si>
  <si>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</si>
  <si>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</si>
  <si>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</si>
  <si>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</si>
  <si>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</si>
  <si>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</si>
  <si>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</si>
  <si>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</si>
  <si>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</si>
  <si>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</si>
  <si>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</si>
  <si>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</si>
  <si>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</si>
  <si>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</si>
  <si>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</si>
  <si>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</si>
  <si>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</si>
  <si>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</si>
  <si>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</si>
  <si>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</si>
  <si>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</si>
  <si>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</si>
  <si>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</si>
  <si>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</si>
  <si>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</si>
  <si>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</si>
  <si>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</si>
  <si>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</si>
  <si>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</si>
  <si>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</si>
  <si>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</si>
  <si>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</si>
  <si>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</si>
  <si>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</si>
  <si>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</si>
  <si>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</si>
  <si>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</si>
  <si>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</si>
  <si>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</si>
  <si>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</si>
  <si>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</si>
  <si>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</si>
  <si>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</si>
  <si>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</si>
  <si>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</si>
  <si>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</si>
  <si>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</si>
  <si>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</si>
  <si>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</si>
  <si>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</si>
  <si>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</si>
  <si>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</si>
  <si>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</si>
  <si>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</si>
  <si>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</si>
  <si>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</si>
  <si>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</si>
  <si>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</si>
  <si>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</si>
  <si>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</si>
  <si>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</si>
  <si>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</si>
  <si>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</si>
  <si>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</si>
  <si>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</si>
  <si>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</si>
  <si>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</si>
  <si>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</si>
  <si>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</si>
  <si>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</si>
  <si>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</si>
  <si>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</si>
  <si>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</si>
  <si>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</si>
  <si>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</si>
  <si>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</si>
  <si>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</si>
  <si>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</si>
  <si>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</si>
  <si>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</si>
  <si>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</si>
  <si>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</si>
  <si>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</si>
  <si>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</si>
  <si>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</si>
  <si>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</si>
  <si>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</si>
  <si>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</si>
  <si>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</si>
  <si>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</si>
  <si>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</si>
  <si>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</si>
  <si>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</si>
  <si>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</si>
  <si>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</si>
  <si>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</si>
  <si>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</si>
  <si>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</si>
  <si>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</si>
  <si>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</si>
  <si>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</si>
  <si>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</si>
  <si>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</si>
  <si>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</si>
  <si>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</si>
  <si>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</si>
  <si>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</si>
  <si>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</si>
  <si>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</si>
  <si>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</si>
  <si>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</si>
  <si>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</si>
  <si>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</si>
  <si>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</si>
  <si>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</si>
  <si>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</si>
  <si>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</si>
  <si>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</si>
  <si>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</si>
  <si>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</si>
  <si>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</si>
  <si>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</si>
  <si>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</si>
  <si>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</si>
  <si>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</si>
  <si>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</si>
  <si>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</si>
  <si>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</si>
  <si>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</si>
  <si>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</si>
  <si>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</si>
  <si>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</si>
  <si>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</si>
  <si>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</si>
  <si>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</si>
  <si>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</si>
  <si>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</si>
  <si>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</si>
  <si>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</si>
  <si>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</si>
  <si>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</si>
  <si>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</si>
  <si>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</si>
  <si>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</si>
  <si>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</si>
  <si>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</si>
  <si>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</si>
  <si>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</si>
  <si>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</si>
  <si>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</si>
  <si>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</si>
  <si>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</si>
  <si>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</si>
  <si>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</si>
  <si>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</si>
  <si>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</si>
  <si>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</si>
  <si>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</si>
  <si>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</si>
  <si>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</si>
  <si>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</si>
  <si>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</si>
  <si>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</si>
  <si>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</si>
  <si>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</si>
  <si>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</si>
  <si>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</si>
  <si>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</si>
  <si>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</si>
  <si>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</si>
  <si>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</si>
  <si>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</si>
  <si>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</si>
  <si>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</si>
  <si>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</si>
  <si>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</si>
  <si>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</si>
  <si>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</si>
  <si>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</si>
  <si>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</si>
  <si>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</si>
  <si>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</si>
  <si>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</si>
  <si>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</si>
  <si>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</si>
  <si>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</si>
  <si>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</si>
  <si>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</si>
  <si>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</si>
  <si>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</si>
  <si>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</si>
  <si>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</si>
  <si>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</si>
  <si>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</si>
  <si>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</si>
  <si>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</si>
  <si>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</si>
  <si>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</si>
  <si>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</si>
  <si>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</si>
  <si>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</si>
  <si>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</si>
  <si>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</si>
  <si>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</si>
  <si>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</si>
  <si>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</si>
  <si>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</si>
  <si>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</si>
  <si>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</si>
  <si>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</si>
  <si>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</si>
  <si>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</si>
  <si>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</si>
  <si>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</si>
  <si>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</si>
  <si>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</si>
  <si>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</si>
  <si>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</si>
  <si>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</si>
  <si>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</si>
  <si>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</si>
  <si>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</si>
  <si>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</si>
  <si>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</si>
  <si>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</si>
  <si>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</si>
  <si>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</si>
  <si>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</si>
  <si>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</si>
  <si>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</si>
  <si>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</si>
  <si>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</si>
  <si>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</si>
  <si>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</si>
  <si>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</si>
  <si>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</si>
  <si>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</si>
  <si>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</si>
  <si>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</si>
  <si>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</si>
  <si>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</si>
  <si>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</si>
  <si>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</si>
  <si>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</si>
  <si>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</si>
  <si>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</si>
  <si>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</si>
  <si>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</si>
  <si>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</si>
  <si>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</si>
  <si>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</si>
  <si>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</si>
  <si>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</si>
  <si>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</si>
  <si>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</si>
  <si>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</si>
  <si>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</si>
  <si>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</si>
  <si>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</si>
  <si>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</si>
  <si>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</si>
  <si>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</si>
  <si>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</si>
  <si>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</si>
  <si>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</si>
  <si>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</si>
  <si>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</si>
  <si>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</si>
  <si>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</si>
  <si>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</si>
  <si>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</si>
  <si>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</si>
  <si>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</si>
  <si>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</si>
  <si>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</si>
  <si>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</si>
  <si>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</si>
  <si>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</si>
  <si>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</si>
  <si>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</si>
  <si>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</si>
  <si>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</si>
  <si>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</si>
  <si>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</si>
  <si>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</si>
  <si>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</si>
  <si>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</si>
  <si>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</si>
  <si>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</si>
  <si>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</si>
  <si>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</si>
  <si>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</si>
  <si>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</si>
  <si>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</si>
  <si>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</si>
  <si>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</si>
  <si>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</si>
  <si>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</si>
  <si>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</si>
  <si>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</si>
  <si>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</si>
  <si>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</si>
  <si>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</si>
  <si>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</si>
  <si>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</si>
  <si>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</si>
  <si>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</si>
  <si>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</si>
  <si>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</si>
  <si>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</si>
  <si>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</si>
  <si>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</si>
  <si>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</si>
  <si>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</si>
  <si>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</si>
  <si>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</si>
  <si>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</si>
  <si>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</si>
  <si>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</si>
  <si>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</si>
  <si>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</si>
  <si>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</si>
  <si>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</si>
  <si>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</si>
  <si>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</si>
  <si>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</si>
  <si>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</si>
  <si>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</si>
  <si>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</si>
  <si>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</si>
  <si>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</si>
  <si>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</si>
  <si>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</si>
  <si>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</si>
  <si>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</si>
  <si>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</si>
  <si>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</si>
  <si>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</si>
  <si>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</si>
  <si>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</si>
  <si>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</si>
  <si>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</si>
  <si>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</si>
  <si>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</si>
  <si>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</si>
  <si>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</si>
  <si>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</si>
  <si>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</si>
  <si>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</si>
  <si>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</si>
  <si>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</si>
  <si>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</si>
  <si>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</si>
  <si>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</si>
  <si>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</si>
  <si>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</si>
  <si>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</si>
  <si>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</si>
  <si>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</si>
  <si>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</si>
  <si>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</si>
  <si>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</si>
  <si>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</si>
  <si>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</si>
  <si>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</si>
  <si>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</si>
  <si>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</si>
  <si>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</si>
  <si>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</si>
  <si>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</si>
  <si>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</si>
  <si>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</si>
  <si>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</si>
  <si>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</si>
  <si>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</si>
  <si>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</si>
  <si>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</si>
  <si>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</si>
  <si>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</si>
  <si>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</si>
  <si>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</si>
  <si>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</si>
  <si>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</si>
  <si>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</si>
  <si>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</si>
  <si>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</si>
  <si>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</si>
  <si>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</si>
  <si>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</si>
  <si>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</si>
  <si>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</si>
  <si>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</si>
  <si>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</si>
  <si>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</si>
  <si>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</si>
  <si>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</si>
  <si>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</si>
  <si>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</si>
  <si>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</si>
  <si>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</si>
  <si>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</si>
  <si>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</si>
  <si>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</si>
  <si>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</si>
  <si>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</si>
  <si>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</si>
  <si>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</si>
  <si>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</si>
  <si>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</si>
  <si>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</si>
  <si>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</si>
  <si>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</si>
  <si>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</si>
  <si>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</si>
  <si>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</si>
  <si>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</si>
  <si>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</si>
  <si>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</si>
  <si>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</si>
  <si>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</si>
  <si>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</si>
  <si>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</si>
  <si>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</si>
  <si>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</si>
  <si>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</si>
  <si>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</si>
  <si>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</si>
  <si>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</si>
  <si>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</si>
  <si>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</si>
  <si>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</si>
  <si>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</si>
  <si>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</si>
  <si>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</si>
  <si>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</si>
  <si>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</si>
  <si>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</si>
  <si>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</si>
  <si>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</si>
  <si>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</si>
  <si>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</si>
  <si>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</si>
  <si>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</si>
  <si>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</si>
  <si>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</si>
  <si>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</si>
  <si>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</si>
  <si>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</si>
  <si>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</si>
  <si>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</si>
  <si>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</si>
  <si>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</si>
  <si>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</si>
  <si>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</si>
  <si>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</si>
  <si>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</si>
  <si>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</si>
  <si>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</si>
  <si>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</si>
  <si>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</si>
  <si>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</si>
  <si>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</si>
  <si>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</si>
  <si>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</si>
  <si>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</si>
  <si>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</si>
  <si>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</si>
  <si>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</si>
  <si>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</si>
  <si>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</si>
  <si>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</si>
  <si>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</si>
  <si>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</si>
  <si>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</si>
  <si>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</si>
  <si>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</si>
  <si>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</si>
  <si>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</si>
  <si>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</si>
  <si>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</si>
  <si>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</si>
  <si>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</si>
  <si>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</si>
  <si>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</si>
  <si>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</si>
  <si>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</si>
  <si>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</si>
  <si>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</si>
  <si>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</si>
  <si>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</si>
  <si>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</si>
  <si>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</si>
  <si>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</si>
  <si>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</si>
  <si>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</si>
  <si>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</si>
  <si>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</si>
  <si>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</si>
  <si>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</si>
  <si>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</si>
  <si>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</si>
  <si>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</si>
  <si>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</si>
  <si>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</si>
  <si>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</si>
  <si>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</si>
  <si>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</si>
  <si>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</si>
  <si>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</si>
  <si>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</si>
  <si>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</si>
  <si>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</si>
  <si>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</si>
  <si>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</si>
  <si>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</si>
  <si>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</si>
  <si>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</si>
  <si>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</si>
  <si>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</si>
  <si>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</si>
  <si>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</si>
  <si>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</si>
  <si>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</si>
  <si>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</si>
  <si>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</si>
  <si>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</si>
  <si>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</si>
  <si>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</si>
  <si>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</si>
  <si>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</si>
  <si>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</si>
  <si>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</si>
  <si>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</si>
  <si>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</si>
  <si>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</si>
  <si>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</si>
  <si>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</si>
  <si>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</si>
  <si>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</si>
  <si>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</si>
  <si>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</si>
  <si>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</si>
  <si>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</si>
  <si>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</si>
  <si>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</si>
  <si>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</si>
  <si>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</si>
  <si>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</si>
  <si>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</si>
  <si>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</si>
  <si>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</si>
  <si>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</si>
  <si>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</si>
  <si>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</si>
  <si>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</si>
  <si>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</si>
  <si>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</si>
  <si>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</si>
  <si>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</si>
  <si>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</si>
  <si>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</si>
  <si>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</si>
  <si>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</si>
  <si>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</si>
  <si>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</si>
  <si>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</si>
  <si>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</si>
  <si>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</si>
  <si>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</si>
  <si>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</si>
  <si>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</si>
  <si>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</si>
  <si>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</si>
  <si>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</si>
  <si>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</si>
  <si>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</si>
  <si>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</si>
  <si>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</si>
  <si>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</si>
  <si>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</si>
  <si>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</si>
  <si>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</si>
  <si>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</si>
  <si>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</si>
  <si>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</si>
  <si>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</si>
  <si>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</si>
  <si>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</si>
  <si>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</si>
  <si>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</si>
  <si>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</si>
  <si>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</si>
  <si>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</si>
  <si>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</si>
  <si>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</si>
  <si>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</si>
  <si>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</si>
  <si>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</si>
  <si>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</si>
  <si>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</si>
  <si>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</si>
  <si>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</si>
  <si>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</si>
  <si>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</si>
  <si>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</si>
  <si>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</si>
  <si>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</si>
  <si>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</si>
  <si>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</si>
  <si>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</si>
  <si>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</si>
  <si>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</si>
  <si>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</si>
  <si>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</si>
  <si>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</si>
  <si>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</si>
  <si>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</si>
  <si>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</si>
  <si>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</si>
  <si>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</si>
  <si>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</si>
  <si>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</si>
  <si>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</si>
  <si>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</si>
  <si>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</si>
  <si>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</si>
  <si>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</si>
  <si>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</si>
  <si>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</si>
  <si>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</si>
  <si>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</si>
  <si>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</si>
  <si>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</si>
  <si>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</si>
  <si>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</si>
  <si>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</si>
  <si>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</si>
  <si>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</si>
  <si>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</si>
  <si>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</si>
  <si>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</si>
  <si>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</si>
  <si>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</si>
  <si>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</si>
  <si>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</si>
  <si>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</si>
  <si>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</si>
  <si>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</si>
  <si>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</si>
  <si>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</si>
  <si>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</si>
  <si>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</si>
  <si>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</si>
  <si>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</si>
  <si>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</si>
  <si>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</si>
  <si>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</si>
  <si>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</si>
  <si>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</si>
  <si>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</si>
  <si>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</si>
  <si>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</si>
  <si>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</si>
  <si>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</si>
  <si>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</si>
  <si>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</si>
  <si>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</si>
  <si>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</si>
  <si>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</si>
  <si>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</si>
  <si>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</si>
  <si>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</si>
  <si>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</si>
  <si>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</si>
  <si>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</si>
  <si>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</si>
  <si>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</si>
  <si>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</si>
  <si>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</si>
  <si>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</si>
  <si>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</si>
  <si>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</si>
  <si>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</si>
  <si>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</si>
  <si>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</si>
  <si>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</si>
  <si>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</si>
  <si>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</si>
  <si>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</si>
  <si>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</si>
  <si>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</si>
  <si>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</si>
  <si>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</si>
  <si>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</si>
  <si>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</si>
  <si>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</si>
  <si>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</si>
  <si>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</si>
  <si>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</si>
  <si>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</si>
  <si>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</si>
  <si>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</si>
  <si>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</si>
  <si>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</si>
  <si>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</si>
  <si>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</si>
  <si>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</si>
  <si>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</si>
  <si>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</si>
  <si>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</si>
  <si>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</si>
  <si>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</si>
  <si>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</si>
  <si>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</si>
  <si>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</si>
  <si>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</si>
  <si>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</si>
  <si>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</si>
  <si>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</si>
  <si>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</si>
  <si>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</si>
  <si>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</si>
  <si>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</si>
  <si>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</si>
  <si>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</si>
  <si>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</si>
  <si>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</si>
  <si>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</si>
  <si>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</si>
  <si>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</si>
  <si>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</si>
  <si>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</si>
  <si>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</si>
  <si>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</si>
  <si>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</si>
  <si>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</si>
  <si>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</si>
  <si>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</si>
  <si>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</si>
  <si>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</si>
  <si>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</si>
  <si>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</si>
  <si>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</si>
  <si>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</si>
  <si>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</si>
  <si>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</si>
  <si>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</si>
  <si>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</si>
  <si>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</si>
  <si>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</si>
  <si>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</si>
  <si>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</si>
  <si>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</si>
  <si>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</si>
  <si>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</si>
  <si>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</si>
  <si>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</si>
  <si>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</si>
  <si>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</si>
  <si>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</si>
  <si>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</si>
  <si>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</si>
  <si>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</si>
  <si>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</si>
  <si>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</si>
  <si>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</si>
  <si>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</si>
  <si>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</si>
  <si>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</si>
  <si>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</si>
  <si>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</si>
  <si>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</si>
  <si>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</si>
  <si>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</si>
  <si>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</si>
  <si>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</si>
  <si>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</si>
  <si>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</si>
  <si>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</si>
  <si>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</si>
  <si>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</si>
  <si>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</si>
  <si>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</si>
  <si>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</si>
  <si>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</si>
  <si>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</si>
  <si>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</si>
  <si>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</si>
  <si>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</si>
  <si>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</si>
  <si>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</si>
  <si>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</si>
  <si>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</si>
  <si>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</si>
  <si>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</si>
  <si>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</si>
  <si>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</si>
  <si>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</si>
  <si>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</si>
  <si>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</si>
  <si>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</si>
  <si>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</si>
  <si>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</si>
  <si>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</si>
  <si>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</si>
  <si>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</si>
  <si>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</si>
  <si>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</si>
  <si>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</si>
  <si>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</si>
  <si>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</si>
  <si>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</si>
  <si>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</si>
  <si>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</si>
  <si>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</si>
  <si>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</si>
  <si>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</si>
  <si>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</si>
  <si>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</si>
  <si>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</si>
  <si>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</si>
  <si>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</si>
  <si>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</si>
  <si>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</si>
  <si>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</si>
  <si>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</si>
  <si>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</si>
  <si>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</si>
  <si>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</si>
  <si>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</si>
  <si>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</si>
  <si>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</si>
  <si>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</si>
  <si>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</si>
  <si>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</si>
  <si>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</si>
  <si>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</si>
  <si>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</si>
  <si>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</si>
  <si>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</si>
  <si>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</si>
  <si>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</si>
  <si>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</si>
  <si>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</si>
  <si>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</si>
  <si>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</si>
  <si>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</si>
  <si>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</si>
  <si>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</si>
  <si>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</si>
  <si>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</si>
  <si>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</si>
  <si>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</si>
  <si>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</si>
  <si>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</si>
  <si>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</si>
  <si>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</si>
  <si>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</si>
  <si>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</si>
  <si>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</si>
  <si>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</si>
  <si>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</si>
  <si>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</si>
  <si>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</si>
  <si>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</si>
  <si>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</si>
  <si>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</si>
  <si>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</si>
  <si>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</si>
  <si>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</si>
  <si>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</si>
  <si>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</si>
  <si>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</si>
  <si>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</si>
  <si>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</si>
  <si>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</si>
  <si>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</si>
  <si>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</si>
  <si>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</si>
  <si>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</si>
  <si>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</si>
  <si>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</si>
  <si>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</si>
  <si>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</si>
  <si>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</si>
  <si>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</si>
  <si>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</si>
  <si>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</si>
  <si>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</si>
  <si>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</si>
  <si>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</si>
  <si>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</si>
  <si>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</si>
  <si>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</si>
  <si>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</si>
  <si>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</si>
  <si>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</si>
  <si>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</si>
  <si>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</si>
  <si>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</si>
  <si>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</si>
  <si>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</si>
  <si>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</si>
  <si>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</si>
  <si>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</si>
  <si>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</si>
  <si>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</si>
  <si>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</si>
  <si>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</si>
  <si>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</si>
  <si>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</si>
  <si>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</si>
  <si>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</si>
  <si>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</si>
  <si>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</si>
  <si>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</si>
  <si>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</si>
  <si>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</si>
  <si>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</si>
  <si>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</si>
  <si>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</si>
  <si>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</si>
  <si>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</si>
  <si>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</si>
  <si>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</si>
  <si>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</si>
  <si>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</si>
  <si>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</si>
  <si>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</si>
  <si>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</si>
  <si>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</si>
  <si>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</si>
  <si>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</si>
  <si>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</si>
  <si>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</si>
  <si>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</si>
  <si>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</si>
  <si>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</si>
  <si>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</si>
  <si>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</si>
  <si>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</si>
  <si>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</si>
  <si>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</si>
  <si>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</si>
  <si>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</si>
  <si>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</si>
  <si>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</si>
  <si>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</si>
  <si>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</si>
  <si>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</si>
  <si>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</si>
  <si>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</si>
  <si>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</si>
  <si>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</si>
  <si>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</si>
  <si>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</si>
  <si>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</si>
  <si>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</si>
  <si>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</si>
  <si>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</si>
  <si>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</si>
  <si>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</si>
  <si>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</si>
  <si>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</si>
  <si>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</si>
  <si>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</si>
  <si>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</si>
  <si>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</si>
  <si>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</si>
  <si>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</si>
  <si>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</si>
  <si>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</si>
  <si>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</si>
  <si>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</si>
  <si>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</si>
  <si>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</si>
  <si>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</si>
  <si>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</si>
  <si>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</si>
  <si>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</si>
  <si>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</si>
  <si>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</si>
  <si>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</si>
  <si>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</si>
  <si>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</si>
  <si>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</si>
  <si>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</si>
  <si>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</si>
  <si>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</si>
  <si>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</si>
  <si>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</si>
  <si>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</si>
  <si>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</si>
  <si>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</si>
  <si>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</si>
  <si>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</si>
  <si>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</si>
  <si>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</si>
  <si>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</si>
  <si>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</si>
  <si>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</si>
  <si>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</si>
  <si>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</si>
  <si>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</si>
  <si>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</si>
  <si>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</si>
  <si>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</si>
  <si>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</si>
  <si>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</si>
  <si>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</si>
  <si>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</si>
  <si>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</si>
  <si>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</si>
  <si>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</si>
  <si>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</si>
  <si>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</si>
  <si>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</si>
  <si>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</si>
  <si>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</si>
  <si>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</si>
  <si>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</si>
  <si>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</si>
  <si>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</si>
  <si>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</si>
  <si>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</si>
  <si>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</si>
  <si>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</si>
  <si>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</si>
  <si>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</si>
  <si>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</si>
  <si>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</si>
  <si>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</si>
  <si>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</si>
  <si>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</si>
  <si>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</si>
  <si>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</si>
  <si>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</si>
  <si>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</si>
  <si>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</si>
  <si>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</si>
  <si>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</si>
  <si>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</si>
  <si>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</si>
  <si>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</si>
  <si>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</si>
  <si>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</si>
  <si>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</si>
  <si>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</si>
  <si>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</si>
  <si>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</si>
  <si>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</si>
  <si>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</si>
  <si>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</si>
  <si>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</si>
  <si>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</si>
  <si>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</si>
  <si>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</si>
  <si>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</si>
  <si>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</si>
  <si>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</si>
  <si>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</si>
  <si>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</si>
  <si>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</si>
  <si>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</si>
  <si>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</si>
  <si>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</si>
  <si>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</si>
  <si>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</si>
  <si>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</si>
  <si>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</si>
  <si>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</si>
  <si>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</si>
  <si>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</si>
  <si>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</si>
  <si>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</si>
  <si>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</si>
  <si>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</si>
  <si>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</si>
  <si>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</si>
  <si>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</si>
  <si>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</si>
  <si>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</si>
  <si>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</si>
  <si>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</si>
  <si>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</si>
  <si>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</si>
  <si>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</si>
  <si>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</si>
  <si>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</si>
  <si>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</si>
  <si>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</si>
  <si>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</si>
  <si>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</si>
  <si>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</si>
  <si>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</si>
  <si>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</si>
  <si>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</si>
  <si>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</si>
  <si>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</si>
  <si>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</si>
  <si>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</si>
  <si>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</si>
  <si>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</si>
  <si>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</si>
  <si>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</si>
  <si>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</si>
  <si>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</si>
  <si>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</si>
  <si>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</si>
  <si>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</si>
  <si>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</si>
  <si>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</si>
  <si>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</si>
  <si>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</si>
  <si>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</si>
  <si>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</si>
  <si>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</si>
  <si>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</si>
  <si>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</si>
  <si>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</si>
  <si>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</si>
  <si>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</si>
  <si>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</si>
  <si>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</si>
  <si>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</si>
  <si>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</si>
  <si>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</si>
  <si>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</si>
  <si>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</si>
  <si>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</si>
  <si>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</si>
  <si>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</si>
  <si>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</si>
  <si>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</si>
  <si>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</si>
  <si>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</si>
  <si>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</si>
  <si>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</si>
  <si>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</si>
  <si>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</si>
  <si>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</si>
  <si>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</si>
  <si>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</si>
  <si>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</si>
  <si>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</si>
  <si>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</si>
  <si>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</si>
  <si>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</si>
  <si>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</si>
  <si>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</si>
  <si>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</si>
  <si>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</si>
  <si>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</si>
  <si>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</si>
  <si>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</si>
  <si>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</si>
  <si>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</si>
  <si>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</si>
  <si>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</si>
  <si>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</si>
  <si>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</si>
  <si>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</si>
  <si>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</si>
  <si>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</si>
  <si>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</si>
  <si>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</si>
  <si>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</si>
  <si>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</si>
  <si>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</si>
  <si>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</si>
  <si>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</si>
  <si>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</si>
  <si>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</si>
  <si>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</si>
  <si>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</si>
  <si>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</si>
  <si>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</si>
  <si>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</si>
  <si>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</si>
  <si>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</si>
  <si>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</si>
  <si>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</si>
  <si>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</si>
  <si>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</si>
  <si>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</si>
  <si>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</si>
  <si>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</si>
  <si>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</si>
  <si>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</si>
  <si>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</si>
  <si>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</si>
  <si>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</si>
  <si>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</si>
  <si>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</si>
  <si>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</si>
  <si>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</si>
  <si>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</si>
  <si>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</si>
  <si>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</si>
  <si>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</si>
  <si>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</si>
  <si>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</si>
  <si>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</si>
  <si>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</si>
  <si>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</si>
  <si>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</si>
  <si>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</si>
  <si>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</si>
  <si>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</si>
  <si>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</si>
  <si>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</si>
  <si>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</si>
  <si>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</si>
  <si>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</si>
  <si>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</si>
  <si>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</si>
  <si>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</si>
  <si>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</si>
  <si>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</si>
  <si>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</si>
  <si>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</si>
  <si>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</si>
  <si>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</si>
  <si>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</si>
  <si>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</si>
  <si>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</si>
  <si>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</si>
  <si>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</si>
  <si>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</si>
  <si>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</si>
  <si>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</si>
  <si>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</si>
  <si>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</si>
  <si>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</si>
  <si>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</si>
  <si>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</si>
  <si>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</si>
  <si>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</si>
  <si>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</si>
  <si>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</si>
  <si>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</si>
  <si>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</si>
  <si>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</si>
  <si>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</si>
  <si>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</si>
  <si>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</si>
  <si>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</si>
  <si>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</si>
  <si>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</si>
  <si>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</si>
  <si>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</si>
  <si>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</si>
  <si>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</si>
  <si>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</si>
  <si>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</si>
  <si>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</si>
  <si>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</si>
  <si>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</si>
  <si>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</si>
  <si>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</si>
  <si>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</si>
  <si>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</si>
  <si>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</si>
  <si>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</si>
  <si>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</si>
  <si>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</si>
  <si>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</si>
  <si>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</si>
  <si>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</si>
  <si>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</si>
  <si>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</si>
  <si>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</si>
  <si>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</si>
  <si>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</si>
  <si>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</si>
  <si>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</si>
  <si>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</si>
  <si>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</si>
  <si>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</si>
  <si>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</si>
  <si>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</si>
  <si>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</si>
  <si>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</si>
  <si>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</si>
  <si>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</si>
  <si>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</si>
  <si>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</si>
  <si>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</si>
  <si>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</si>
  <si>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</si>
  <si>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</si>
  <si>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</si>
  <si>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</si>
  <si>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</si>
  <si>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</si>
  <si>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</si>
  <si>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</si>
  <si>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</si>
  <si>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</si>
  <si>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</si>
  <si>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</si>
  <si>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</si>
  <si>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</si>
  <si>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</si>
  <si>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</si>
  <si>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</si>
  <si>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</si>
  <si>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</si>
  <si>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</si>
  <si>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</si>
  <si>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</si>
  <si>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</si>
  <si>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</si>
  <si>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</si>
  <si>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</si>
  <si>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</si>
  <si>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</si>
  <si>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</si>
  <si>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</si>
  <si>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</si>
  <si>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</si>
  <si>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</si>
  <si>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</si>
  <si>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</si>
  <si>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</si>
  <si>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</si>
  <si>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</si>
  <si>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</si>
  <si>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</si>
  <si>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</si>
  <si>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</si>
  <si>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</si>
  <si>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</si>
  <si>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</si>
  <si>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</si>
  <si>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</si>
  <si>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</si>
  <si>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</si>
  <si>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</si>
  <si>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</si>
  <si>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</si>
  <si>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</si>
  <si>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</si>
  <si>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</si>
  <si>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</si>
  <si>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</si>
  <si>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</si>
  <si>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</si>
  <si>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</si>
  <si>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</si>
  <si>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</si>
  <si>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</si>
  <si>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</si>
  <si>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</si>
  <si>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</si>
  <si>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</si>
  <si>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</si>
  <si>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</si>
  <si>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</si>
  <si>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</si>
  <si>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</si>
  <si>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</si>
  <si>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</si>
  <si>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</si>
  <si>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</si>
  <si>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</si>
  <si>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</si>
  <si>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</si>
  <si>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</si>
  <si>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</si>
  <si>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</si>
  <si>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</si>
  <si>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</si>
  <si>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</si>
  <si>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</si>
  <si>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</si>
  <si>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</si>
  <si>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</si>
  <si>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</si>
  <si>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</si>
  <si>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</si>
  <si>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</si>
  <si>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</si>
  <si>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</si>
  <si>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</si>
  <si>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</si>
  <si>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</si>
  <si>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</si>
  <si>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</si>
  <si>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</si>
  <si>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</si>
  <si>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</si>
  <si>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</si>
  <si>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</si>
  <si>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</si>
  <si>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</si>
  <si>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</si>
  <si>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</si>
  <si>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</si>
  <si>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</si>
  <si>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</si>
  <si>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</si>
  <si>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</si>
  <si>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</si>
  <si>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</si>
  <si>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</si>
  <si>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</si>
  <si>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</si>
  <si>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</si>
  <si>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</si>
  <si>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</si>
  <si>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</si>
  <si>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</si>
  <si>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</si>
  <si>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</si>
  <si>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</si>
  <si>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</si>
  <si>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</si>
  <si>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</si>
  <si>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</si>
  <si>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</si>
  <si>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</si>
  <si>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</si>
  <si>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</si>
  <si>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</si>
  <si>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</si>
  <si>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</si>
  <si>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</si>
  <si>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</si>
  <si>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</si>
  <si>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</si>
  <si>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</si>
  <si>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</si>
  <si>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</si>
  <si>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</si>
  <si>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</si>
  <si>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</si>
  <si>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</si>
  <si>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</si>
  <si>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</si>
  <si>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</si>
  <si>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</si>
  <si>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</si>
  <si>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</si>
  <si>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</si>
  <si>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</si>
  <si>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</si>
  <si>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</si>
  <si>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</si>
  <si>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</si>
  <si>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</si>
  <si>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</si>
  <si>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</si>
  <si>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</si>
  <si>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</si>
  <si>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</si>
  <si>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</si>
  <si>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</si>
  <si>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</si>
  <si>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</si>
  <si>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</si>
  <si>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</si>
  <si>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</si>
  <si>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</si>
  <si>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</si>
  <si>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</si>
  <si>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</si>
  <si>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</si>
  <si>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</si>
  <si>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</si>
  <si>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</si>
  <si>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</si>
  <si>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</si>
  <si>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</si>
  <si>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</si>
  <si>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</si>
  <si>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</si>
  <si>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</si>
  <si>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</si>
  <si>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</si>
  <si>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</si>
  <si>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</si>
  <si>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</si>
  <si>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</si>
  <si>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</si>
  <si>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</si>
  <si>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</si>
  <si>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</si>
  <si>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</si>
  <si>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</si>
  <si>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</si>
  <si>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</si>
  <si>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</si>
  <si>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</si>
  <si>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</si>
  <si>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</si>
  <si>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</si>
  <si>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</si>
  <si>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</si>
  <si>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</si>
  <si>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</si>
  <si>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</si>
  <si>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</si>
  <si>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</si>
  <si>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</si>
  <si>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</si>
  <si>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</si>
  <si>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</si>
  <si>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</si>
  <si>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</si>
  <si>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</si>
  <si>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</si>
  <si>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</si>
  <si>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</si>
  <si>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</si>
  <si>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</si>
  <si>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</si>
  <si>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</si>
  <si>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</si>
  <si>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</si>
  <si>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</si>
  <si>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</si>
  <si>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</si>
  <si>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</si>
  <si>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</si>
  <si>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</si>
  <si>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</si>
  <si>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</si>
  <si>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</si>
  <si>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</si>
  <si>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</si>
  <si>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</si>
  <si>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</si>
  <si>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</si>
  <si>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</si>
  <si>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</si>
  <si>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</si>
  <si>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</si>
  <si>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</si>
  <si>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</si>
  <si>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</si>
  <si>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</si>
  <si>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</si>
  <si>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</si>
  <si>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</si>
  <si>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</si>
  <si>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</si>
  <si>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</si>
  <si>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</si>
  <si>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</si>
  <si>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</si>
  <si>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</si>
  <si>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</si>
  <si>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</si>
  <si>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</si>
  <si>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</si>
  <si>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</si>
  <si>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</si>
  <si>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</si>
  <si>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</si>
  <si>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</si>
  <si>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</si>
  <si>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</si>
  <si>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</si>
  <si>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</si>
  <si>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</si>
  <si>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</si>
  <si>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</si>
  <si>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</si>
  <si>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</si>
  <si>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</si>
  <si>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</si>
  <si>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</si>
  <si>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</si>
  <si>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</si>
  <si>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</si>
  <si>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</si>
  <si>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</si>
  <si>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</si>
  <si>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</si>
  <si>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</si>
  <si>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</si>
  <si>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</si>
  <si>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</si>
  <si>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</si>
  <si>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</si>
  <si>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</si>
  <si>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</si>
  <si>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</si>
  <si>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</si>
  <si>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</si>
  <si>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</si>
  <si>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</si>
  <si>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</si>
  <si>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</si>
  <si>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</si>
  <si>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</si>
  <si>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</si>
  <si>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</si>
  <si>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</si>
  <si>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</si>
  <si>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</si>
  <si>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</si>
  <si>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</si>
  <si>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</si>
  <si>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</si>
  <si>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</si>
  <si>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</si>
  <si>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</si>
  <si>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</si>
  <si>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</si>
  <si>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</si>
  <si>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</si>
  <si>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</si>
  <si>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</si>
  <si>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</si>
  <si>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</si>
  <si>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</si>
  <si>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</si>
  <si>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</si>
  <si>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</si>
  <si>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</si>
  <si>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</si>
  <si>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</si>
  <si>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</si>
  <si>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</si>
  <si>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</si>
  <si>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</si>
  <si>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</si>
  <si>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</si>
  <si>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</si>
  <si>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</si>
  <si>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</si>
  <si>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</si>
  <si>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</si>
  <si>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</si>
  <si>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</si>
  <si>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</si>
  <si>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</si>
  <si>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</si>
  <si>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</si>
  <si>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</si>
  <si>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</si>
  <si>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</si>
  <si>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</si>
  <si>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</si>
  <si>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</si>
  <si>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</si>
  <si>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</si>
  <si>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</si>
  <si>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</si>
  <si>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</si>
  <si>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</si>
  <si>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</si>
  <si>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</si>
  <si>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</si>
  <si>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</si>
  <si>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</si>
  <si>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</si>
  <si>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</si>
  <si>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</si>
  <si>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</si>
  <si>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</si>
  <si>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</si>
  <si>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</si>
  <si>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</si>
  <si>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</si>
  <si>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</si>
  <si>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</si>
  <si>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</si>
  <si>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</si>
  <si>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</si>
  <si>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</si>
  <si>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</si>
  <si>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</si>
  <si>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</si>
  <si>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</si>
  <si>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</si>
  <si>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</si>
  <si>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</si>
  <si>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</si>
  <si>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</si>
  <si>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</si>
  <si>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</si>
  <si>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</si>
  <si>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</si>
  <si>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</si>
  <si>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</si>
  <si>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</si>
  <si>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</si>
  <si>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</si>
  <si>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</si>
  <si>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</si>
  <si>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</si>
  <si>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</si>
  <si>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</si>
  <si>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</si>
  <si>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</si>
  <si>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</si>
  <si>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</si>
  <si>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</si>
  <si>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</si>
  <si>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</si>
  <si>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</si>
  <si>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</si>
  <si>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</si>
  <si>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</si>
  <si>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</si>
  <si>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</si>
  <si>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</si>
  <si>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</si>
  <si>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</si>
  <si>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</si>
  <si>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</si>
  <si>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</si>
  <si>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</si>
  <si>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</si>
  <si>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</si>
  <si>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</si>
  <si>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</si>
  <si>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</si>
  <si>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</si>
  <si>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</si>
  <si>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</si>
  <si>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</si>
  <si>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</si>
  <si>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</si>
  <si>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</si>
  <si>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</si>
  <si>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</si>
  <si>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</si>
  <si>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</si>
  <si>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</si>
  <si>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</si>
  <si>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</si>
  <si>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</si>
  <si>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</si>
  <si>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</si>
  <si>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</si>
  <si>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</si>
  <si>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</si>
  <si>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</si>
  <si>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</si>
  <si>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</si>
  <si>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</si>
  <si>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</si>
  <si>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</si>
  <si>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</si>
  <si>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</si>
  <si>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</si>
  <si>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</si>
  <si>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</si>
  <si>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</si>
  <si>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</si>
  <si>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</si>
  <si>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</si>
  <si>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</si>
  <si>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</si>
  <si>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</si>
  <si>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</si>
  <si>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</si>
  <si>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</si>
  <si>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</si>
  <si>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</si>
  <si>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</si>
  <si>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</si>
  <si>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</si>
  <si>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</si>
  <si>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</si>
  <si>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</si>
  <si>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</si>
  <si>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</si>
  <si>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</si>
  <si>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</si>
  <si>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</si>
  <si>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</si>
  <si>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</si>
  <si>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</si>
  <si>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</si>
  <si>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</si>
  <si>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</si>
  <si>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</si>
  <si>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</si>
  <si>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</si>
  <si>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</si>
  <si>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</si>
  <si>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</si>
  <si>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</si>
  <si>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</si>
  <si>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</si>
  <si>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</si>
  <si>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</si>
  <si>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</si>
  <si>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</si>
  <si>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</si>
  <si>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</si>
  <si>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</si>
  <si>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</si>
  <si>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</si>
  <si>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</si>
  <si>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</si>
  <si>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</si>
  <si>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</si>
  <si>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</si>
  <si>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</si>
  <si>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</si>
  <si>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</si>
  <si>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</si>
  <si>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</si>
  <si>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</si>
  <si>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</si>
  <si>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</si>
  <si>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</si>
  <si>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</si>
  <si>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</si>
  <si>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</si>
  <si>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</si>
  <si>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</si>
  <si>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</si>
  <si>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</si>
  <si>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</si>
  <si>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</si>
  <si>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</si>
  <si>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</si>
  <si>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</si>
  <si>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</si>
  <si>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</si>
  <si>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</si>
  <si>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</si>
  <si>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</si>
  <si>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</si>
  <si>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</si>
  <si>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</si>
  <si>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</si>
  <si>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</si>
  <si>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</si>
  <si>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</si>
  <si>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</si>
  <si>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</si>
  <si>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</si>
  <si>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</si>
  <si>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</si>
  <si>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</si>
  <si>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</si>
  <si>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</si>
  <si>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</si>
  <si>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</si>
  <si>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</si>
  <si>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</si>
  <si>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</si>
  <si>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</si>
  <si>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</si>
  <si>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</si>
  <si>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</si>
  <si>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</si>
  <si>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</si>
  <si>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</si>
  <si>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</si>
  <si>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</si>
  <si>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</si>
  <si>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</si>
  <si>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</si>
  <si>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</si>
  <si>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</si>
  <si>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</si>
  <si>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</si>
  <si>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</si>
  <si>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</si>
  <si>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</si>
  <si>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</si>
  <si>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</si>
  <si>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</si>
  <si>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</si>
  <si>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</si>
  <si>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</si>
  <si>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</si>
  <si>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</si>
  <si>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</si>
  <si>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</si>
  <si>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</si>
  <si>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</si>
  <si>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</si>
  <si>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</si>
  <si>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</si>
  <si>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</si>
  <si>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</si>
  <si>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</si>
  <si>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</si>
  <si>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</si>
  <si>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</si>
  <si>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</si>
  <si>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</si>
  <si>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</si>
  <si>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</si>
  <si>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</si>
  <si>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</si>
  <si>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</si>
  <si>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</si>
  <si>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</si>
  <si>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</si>
  <si>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</si>
  <si>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</si>
  <si>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</si>
  <si>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</si>
  <si>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</si>
  <si>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</si>
  <si>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</si>
  <si>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</si>
  <si>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</si>
  <si>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</si>
  <si>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</si>
  <si>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</si>
  <si>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</si>
  <si>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</si>
  <si>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</si>
  <si>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</si>
  <si>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</si>
  <si>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</si>
  <si>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</si>
  <si>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</si>
  <si>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</si>
  <si>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</si>
  <si>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</si>
  <si>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</si>
  <si>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</si>
  <si>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</si>
  <si>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</si>
  <si>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</si>
  <si>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</si>
  <si>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</si>
  <si>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</si>
  <si>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</si>
  <si>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</si>
  <si>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</si>
  <si>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</si>
  <si>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</si>
  <si>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</si>
  <si>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</si>
  <si>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</si>
  <si>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</si>
  <si>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</si>
  <si>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</si>
  <si>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</si>
  <si>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</si>
  <si>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</si>
  <si>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</si>
  <si>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</si>
  <si>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</si>
  <si>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</si>
  <si>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</si>
  <si>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</si>
  <si>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</si>
  <si>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</si>
  <si>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</si>
  <si>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</si>
  <si>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</si>
  <si>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</si>
  <si>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</si>
  <si>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</si>
  <si>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</si>
  <si>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</si>
  <si>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</si>
  <si>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</si>
  <si>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</si>
  <si>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</si>
  <si>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</si>
  <si>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</si>
  <si>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</si>
  <si>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</si>
  <si>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</si>
  <si>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</si>
  <si>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</si>
  <si>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</si>
  <si>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</si>
  <si>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</si>
  <si>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</si>
  <si>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</si>
  <si>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</si>
  <si>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</si>
  <si>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</si>
  <si>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</si>
  <si>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</si>
  <si>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</si>
  <si>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</si>
  <si>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</si>
  <si>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</si>
  <si>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</si>
  <si>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</si>
  <si>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</si>
  <si>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</si>
  <si>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</si>
  <si>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</si>
  <si>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</si>
  <si>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</si>
  <si>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</si>
  <si>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</si>
  <si>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</si>
  <si>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</si>
  <si>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</si>
  <si>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</si>
  <si>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</si>
  <si>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</si>
  <si>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</si>
  <si>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</si>
  <si>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</si>
  <si>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</si>
  <si>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</si>
  <si>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</si>
  <si>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</si>
  <si>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</si>
  <si>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</si>
  <si>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</si>
  <si>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</si>
  <si>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</si>
  <si>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</si>
  <si>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</si>
  <si>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</si>
  <si>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</si>
  <si>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</si>
  <si>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</si>
  <si>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</si>
  <si>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</si>
  <si>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</si>
  <si>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</si>
  <si>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</si>
  <si>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</si>
  <si>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</si>
  <si>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</si>
  <si>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</si>
  <si>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</si>
  <si>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</si>
  <si>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</si>
  <si>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</si>
  <si>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</si>
  <si>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</si>
  <si>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</si>
  <si>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</si>
  <si>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</si>
  <si>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</si>
  <si>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</si>
  <si>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</si>
  <si>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</si>
  <si>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</si>
  <si>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</si>
  <si>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</si>
  <si>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</si>
  <si>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</si>
  <si>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</si>
  <si>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</si>
  <si>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</si>
  <si>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</si>
  <si>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</si>
  <si>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</si>
  <si>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</si>
  <si>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</si>
  <si>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</si>
  <si>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</si>
  <si>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</si>
  <si>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</si>
  <si>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</si>
  <si>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</si>
  <si>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</si>
  <si>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</si>
  <si>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</si>
  <si>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</si>
  <si>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</si>
  <si>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</si>
  <si>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</si>
  <si>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</si>
  <si>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</si>
  <si>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</si>
  <si>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</si>
  <si>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</si>
  <si>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</si>
  <si>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</si>
  <si>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</si>
  <si>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</si>
  <si>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</si>
  <si>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</si>
  <si>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</si>
  <si>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</si>
  <si>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</si>
  <si>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</si>
  <si>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</si>
  <si>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</si>
  <si>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</si>
  <si>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</si>
  <si>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</si>
  <si>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</si>
  <si>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</si>
  <si>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</si>
  <si>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</si>
  <si>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</si>
  <si>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</si>
  <si>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</si>
  <si>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</si>
  <si>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</si>
  <si>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</si>
  <si>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</si>
  <si>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</si>
  <si>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</si>
  <si>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</si>
  <si>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</si>
  <si>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</si>
  <si>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</si>
  <si>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</si>
  <si>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</si>
  <si>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</si>
  <si>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</si>
  <si>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</si>
  <si>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</si>
  <si>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</si>
  <si>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</si>
  <si>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</si>
  <si>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</si>
  <si>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</si>
  <si>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</si>
  <si>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</si>
  <si>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</si>
  <si>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</si>
  <si>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</si>
  <si>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</si>
  <si>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</si>
  <si>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</si>
  <si>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</si>
  <si>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</si>
  <si>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</si>
  <si>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</si>
  <si>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</si>
  <si>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</si>
  <si>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</si>
  <si>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</si>
  <si>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</si>
  <si>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</si>
  <si>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</si>
  <si>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</si>
  <si>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</si>
  <si>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</si>
  <si>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</si>
  <si>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</si>
  <si>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</si>
  <si>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</si>
  <si>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</si>
  <si>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</si>
  <si>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</si>
  <si>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</si>
  <si>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</si>
  <si>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</si>
  <si>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</si>
  <si>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</si>
  <si>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</si>
  <si>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</si>
  <si>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</si>
  <si>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</si>
  <si>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</si>
  <si>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</si>
  <si>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</si>
  <si>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</si>
  <si>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</si>
  <si>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</si>
  <si>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</si>
  <si>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</si>
  <si>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</si>
  <si>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</si>
  <si>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</si>
  <si>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</si>
  <si>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</si>
  <si>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</si>
  <si>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</si>
  <si>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</si>
  <si>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</si>
  <si>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</si>
  <si>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</si>
  <si>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</si>
  <si>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</si>
  <si>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</si>
  <si>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</si>
  <si>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</si>
  <si>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</si>
  <si>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</si>
  <si>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</si>
  <si>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</si>
  <si>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</si>
  <si>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</si>
  <si>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</si>
  <si>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</si>
  <si>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</si>
  <si>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</si>
  <si>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</si>
  <si>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</si>
  <si>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</si>
  <si>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</si>
  <si>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</si>
  <si>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</si>
  <si>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</si>
  <si>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</si>
  <si>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</si>
  <si>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</si>
  <si>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</si>
  <si>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</si>
  <si>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</si>
  <si>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</si>
  <si>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</si>
  <si>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</si>
  <si>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</si>
  <si>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</si>
  <si>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</si>
  <si>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</si>
  <si>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</si>
  <si>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</si>
  <si>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</si>
  <si>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</si>
  <si>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</si>
  <si>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</si>
  <si>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</si>
  <si>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</si>
  <si>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</si>
  <si>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</si>
  <si>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</si>
  <si>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</si>
  <si>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</si>
  <si>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</si>
  <si>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</si>
  <si>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</si>
  <si>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</si>
  <si>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</si>
  <si>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</si>
  <si>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</si>
  <si>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</si>
  <si>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</si>
  <si>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</si>
  <si>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</si>
  <si>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</si>
  <si>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</si>
  <si>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</si>
  <si>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</si>
  <si>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</si>
  <si>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</si>
  <si>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</si>
  <si>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</si>
  <si>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</si>
  <si>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</si>
  <si>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</si>
  <si>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</si>
  <si>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</si>
  <si>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</si>
  <si>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</si>
  <si>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</si>
  <si>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</si>
  <si>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</si>
  <si>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</si>
  <si>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</si>
  <si>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</si>
  <si>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</si>
  <si>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</si>
  <si>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</si>
  <si>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</si>
  <si>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</si>
  <si>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</si>
  <si>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</si>
  <si>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</si>
  <si>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</si>
  <si>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</si>
  <si>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</si>
  <si>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</si>
  <si>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</si>
  <si>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</si>
  <si>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</si>
  <si>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</si>
  <si>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</si>
  <si>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</si>
  <si>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</si>
  <si>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</si>
  <si>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</si>
  <si>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</si>
  <si>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</si>
  <si>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</si>
  <si>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</si>
  <si>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</si>
  <si>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</si>
  <si>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</si>
  <si>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</si>
  <si>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</si>
  <si>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</si>
  <si>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</si>
  <si>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</si>
  <si>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</si>
  <si>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</si>
  <si>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</si>
  <si>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</si>
  <si>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</si>
  <si>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</si>
  <si>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</si>
  <si>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</si>
  <si>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</si>
  <si>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</si>
  <si>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</si>
  <si>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</si>
  <si>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</si>
  <si>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</si>
  <si>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</si>
  <si>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</si>
  <si>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</si>
  <si>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</si>
  <si>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</si>
  <si>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</si>
  <si>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</si>
  <si>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</si>
  <si>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</si>
  <si>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</si>
  <si>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</si>
  <si>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</si>
  <si>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</si>
  <si>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</si>
  <si>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</si>
  <si>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</si>
  <si>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</si>
  <si>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</si>
  <si>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</si>
  <si>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</si>
  <si>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</si>
  <si>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</si>
  <si>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</si>
  <si>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</si>
  <si>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</si>
  <si>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</si>
  <si>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</si>
  <si>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</si>
  <si>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</si>
  <si>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</si>
  <si>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</si>
  <si>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</si>
  <si>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</si>
  <si>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</si>
  <si>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</si>
  <si>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</si>
  <si>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</si>
  <si>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</si>
  <si>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</si>
  <si>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</si>
  <si>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</si>
  <si>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</si>
  <si>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</si>
  <si>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</si>
  <si>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</si>
  <si>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</si>
  <si>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</si>
  <si>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</si>
  <si>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</si>
  <si>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</si>
  <si>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</si>
  <si>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</si>
  <si>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</si>
  <si>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</si>
  <si>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</si>
  <si>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</si>
  <si>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</si>
  <si>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</si>
  <si>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</si>
  <si>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</si>
  <si>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</si>
  <si>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</si>
  <si>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</si>
  <si>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</si>
  <si>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</si>
  <si>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</si>
  <si>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</si>
  <si>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</si>
  <si>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</si>
  <si>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</si>
  <si>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</si>
  <si>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</si>
  <si>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</si>
  <si>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</si>
  <si>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</si>
  <si>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</si>
  <si>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</si>
  <si>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</si>
  <si>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</si>
  <si>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</si>
  <si>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</si>
  <si>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</si>
  <si>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</si>
  <si>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</si>
  <si>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</si>
  <si>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</si>
  <si>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</si>
  <si>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</si>
  <si>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</si>
  <si>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</si>
  <si>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</si>
  <si>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</si>
  <si>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</si>
  <si>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</si>
  <si>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</si>
  <si>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</si>
  <si>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</si>
  <si>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</si>
  <si>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</si>
  <si>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</si>
  <si>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</si>
  <si>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</si>
  <si>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</si>
  <si>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</si>
  <si>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</si>
  <si>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</si>
  <si>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</si>
  <si>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</si>
  <si>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</si>
  <si>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</si>
  <si>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</si>
  <si>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</si>
  <si>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</si>
  <si>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</si>
  <si>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</si>
  <si>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</si>
  <si>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</si>
  <si>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</si>
  <si>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</si>
  <si>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</si>
  <si>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</si>
  <si>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</si>
  <si>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</si>
  <si>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</si>
  <si>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</si>
  <si>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</si>
  <si>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</si>
  <si>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</si>
  <si>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</si>
  <si>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</si>
  <si>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</si>
  <si>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</si>
  <si>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</si>
  <si>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</si>
  <si>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</si>
  <si>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</si>
  <si>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</si>
  <si>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</si>
  <si>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</si>
  <si>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</si>
  <si>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</si>
  <si>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</si>
  <si>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</si>
  <si>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</si>
  <si>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</si>
  <si>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</si>
  <si>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</si>
  <si>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</si>
  <si>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</si>
  <si>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</si>
  <si>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</si>
  <si>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</si>
  <si>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</si>
  <si>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</si>
  <si>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</si>
  <si>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</si>
  <si>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</si>
  <si>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</si>
  <si>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</si>
  <si>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</si>
  <si>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</si>
  <si>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</si>
  <si>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</si>
  <si>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</si>
  <si>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</si>
  <si>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</si>
  <si>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</si>
  <si>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</si>
  <si>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</si>
  <si>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</si>
  <si>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</si>
  <si>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</si>
  <si>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</si>
  <si>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</si>
  <si>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</si>
  <si>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</si>
  <si>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</si>
  <si>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</si>
  <si>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</si>
  <si>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</si>
  <si>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</si>
  <si>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</si>
  <si>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</si>
  <si>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</si>
  <si>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</si>
  <si>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</si>
  <si>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</si>
  <si>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</si>
  <si>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</si>
  <si>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</si>
  <si>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</si>
  <si>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</si>
  <si>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</si>
  <si>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</si>
  <si>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</si>
  <si>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</si>
  <si>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</si>
  <si>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</si>
  <si>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</si>
  <si>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</si>
  <si>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</si>
  <si>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</si>
  <si>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</si>
  <si>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</si>
  <si>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</si>
  <si>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</si>
  <si>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</si>
  <si>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</si>
  <si>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</si>
  <si>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</si>
  <si>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</si>
  <si>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</si>
  <si>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</si>
  <si>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</si>
  <si>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</si>
  <si>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</si>
  <si>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</si>
  <si>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</si>
  <si>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</si>
  <si>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</si>
  <si>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</si>
  <si>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</si>
  <si>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</si>
  <si>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</si>
  <si>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</si>
  <si>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</si>
  <si>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</si>
  <si>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</si>
  <si>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</si>
  <si>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</si>
  <si>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</si>
  <si>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</si>
  <si>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</si>
  <si>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</si>
  <si>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</si>
  <si>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</si>
  <si>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</si>
  <si>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</si>
  <si>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</si>
  <si>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</si>
  <si>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</si>
  <si>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</si>
  <si>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</si>
  <si>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</si>
  <si>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</si>
  <si>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</si>
  <si>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</si>
  <si>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</si>
  <si>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</si>
  <si>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</si>
  <si>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</si>
  <si>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</si>
  <si>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</si>
  <si>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</si>
  <si>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</si>
  <si>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</si>
  <si>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</si>
  <si>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</si>
  <si>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</si>
  <si>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</si>
  <si>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</si>
  <si>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</si>
  <si>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</si>
  <si>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</si>
  <si>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</si>
  <si>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</si>
  <si>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</si>
  <si>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</si>
  <si>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</si>
  <si>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</si>
  <si>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</si>
  <si>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</si>
  <si>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</si>
  <si>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</si>
  <si>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</si>
  <si>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</si>
  <si>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</si>
  <si>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</si>
  <si>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</si>
  <si>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</si>
  <si>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</si>
  <si>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</si>
  <si>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</si>
  <si>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</si>
  <si>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</si>
  <si>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</si>
  <si>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</si>
  <si>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</si>
  <si>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</si>
  <si>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</si>
  <si>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</si>
  <si>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</si>
  <si>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</si>
  <si>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</si>
  <si>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</si>
  <si>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</si>
  <si>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</si>
  <si>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</si>
  <si>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</si>
  <si>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</si>
  <si>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</si>
  <si>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</si>
  <si>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</si>
  <si>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</si>
  <si>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</si>
  <si>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</si>
  <si>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</si>
  <si>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</si>
  <si>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</si>
  <si>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</si>
  <si>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</si>
  <si>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</si>
  <si>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</si>
  <si>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</si>
  <si>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</si>
  <si>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</si>
  <si>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</si>
  <si>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</si>
  <si>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</si>
  <si>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</si>
  <si>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</si>
  <si>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</si>
  <si>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</si>
  <si>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</si>
  <si>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</si>
  <si>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</si>
  <si>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</si>
  <si>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</si>
  <si>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</si>
  <si>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</si>
  <si>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</si>
  <si>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</si>
  <si>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</si>
  <si>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</si>
  <si>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</si>
  <si>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</si>
  <si>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</si>
  <si>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</si>
  <si>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</si>
  <si>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</si>
  <si>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</si>
  <si>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</si>
  <si>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</si>
  <si>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</si>
  <si>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</si>
  <si>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</si>
  <si>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</si>
  <si>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</si>
  <si>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</si>
  <si>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</si>
  <si>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</si>
  <si>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</si>
  <si>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</si>
  <si>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</si>
  <si>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</si>
  <si>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</si>
  <si>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</si>
  <si>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</si>
  <si>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</si>
  <si>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</si>
  <si>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</si>
  <si>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</si>
  <si>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</si>
  <si>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</si>
  <si>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</si>
  <si>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</si>
  <si>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</si>
  <si>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</si>
  <si>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</si>
  <si>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</si>
  <si>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</si>
  <si>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</si>
  <si>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</si>
  <si>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</si>
  <si>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</si>
  <si>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</si>
  <si>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</si>
  <si>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</si>
  <si>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</si>
  <si>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</si>
  <si>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</si>
  <si>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</si>
  <si>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</si>
  <si>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</si>
  <si>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</si>
  <si>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</si>
  <si>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</si>
  <si>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</si>
  <si>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</si>
  <si>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</si>
  <si>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</si>
  <si>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</si>
  <si>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</si>
  <si>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</si>
  <si>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</si>
  <si>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</si>
  <si>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</si>
  <si>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</si>
  <si>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</si>
  <si>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</si>
  <si>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</si>
  <si>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</si>
  <si>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</si>
  <si>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</si>
  <si>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</si>
  <si>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</si>
  <si>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</si>
  <si>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</si>
  <si>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</si>
  <si>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</si>
  <si>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</si>
  <si>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</si>
  <si>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</si>
  <si>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</si>
  <si>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</si>
  <si>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</si>
  <si>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</si>
  <si>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</si>
  <si>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</si>
  <si>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</si>
  <si>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</si>
  <si>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</si>
  <si>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</si>
  <si>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</si>
  <si>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</si>
  <si>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</si>
  <si>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</si>
  <si>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</si>
  <si>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</si>
  <si>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</si>
  <si>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</si>
  <si>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</si>
  <si>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</si>
  <si>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</si>
  <si>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</si>
  <si>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</si>
  <si>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</si>
  <si>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</si>
  <si>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</si>
  <si>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</si>
  <si>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</si>
  <si>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</si>
  <si>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</si>
  <si>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</si>
  <si>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</si>
  <si>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</si>
  <si>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</si>
  <si>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</si>
  <si>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</si>
  <si>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</si>
  <si>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</si>
  <si>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</si>
  <si>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</si>
  <si>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</si>
  <si>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</si>
  <si>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</si>
  <si>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</si>
  <si>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</si>
  <si>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</si>
  <si>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</si>
  <si>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</si>
  <si>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</si>
  <si>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</si>
  <si>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</si>
  <si>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</si>
  <si>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</si>
  <si>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</si>
  <si>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</si>
  <si>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</si>
  <si>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</si>
  <si>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</si>
  <si>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</si>
  <si>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</si>
  <si>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</si>
  <si>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</si>
  <si>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</si>
  <si>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</si>
  <si>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</si>
  <si>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</si>
  <si>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</si>
  <si>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</si>
  <si>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</si>
  <si>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</si>
  <si>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</si>
  <si>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</si>
  <si>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</si>
  <si>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</si>
  <si>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</si>
  <si>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</si>
  <si>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</si>
  <si>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</si>
  <si>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</si>
  <si>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</si>
  <si>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</si>
  <si>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</si>
  <si>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</si>
  <si>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</si>
  <si>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</si>
  <si>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</si>
  <si>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</si>
  <si>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</si>
  <si>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</si>
  <si>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</si>
  <si>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</si>
  <si>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</si>
  <si>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</si>
  <si>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</si>
  <si>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</si>
  <si>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</si>
  <si>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</si>
  <si>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</si>
  <si>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</si>
  <si>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</si>
  <si>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</si>
  <si>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</si>
  <si>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</si>
  <si>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</si>
  <si>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</si>
  <si>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</si>
  <si>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</si>
  <si>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</si>
  <si>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</si>
  <si>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</si>
  <si>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</si>
  <si>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</si>
  <si>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</si>
  <si>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</si>
  <si>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</si>
  <si>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</si>
  <si>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</si>
  <si>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</si>
  <si>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</si>
  <si>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</si>
  <si>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</si>
  <si>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</si>
  <si>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</si>
  <si>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</si>
  <si>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</si>
  <si>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</si>
  <si>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</si>
  <si>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</si>
  <si>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</si>
  <si>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</si>
  <si>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</si>
  <si>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</si>
  <si>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</si>
  <si>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</si>
  <si>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</si>
  <si>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</si>
  <si>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</si>
  <si>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</si>
  <si>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</si>
  <si>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</si>
  <si>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</si>
  <si>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</si>
  <si>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</si>
  <si>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</si>
  <si>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</si>
  <si>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</si>
  <si>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</si>
  <si>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</si>
  <si>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</si>
  <si>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</si>
  <si>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</si>
  <si>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</si>
  <si>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</si>
  <si>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</si>
  <si>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</si>
  <si>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</si>
  <si>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</si>
  <si>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</si>
  <si>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</si>
  <si>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</si>
  <si>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</si>
  <si>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</si>
  <si>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</si>
  <si>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</si>
  <si>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</si>
  <si>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</si>
  <si>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</si>
  <si>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</si>
  <si>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</si>
  <si>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</si>
  <si>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</si>
  <si>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</si>
  <si>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</si>
  <si>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</si>
  <si>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</si>
  <si>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</si>
  <si>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</si>
  <si>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</si>
  <si>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</si>
  <si>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</si>
  <si>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</si>
  <si>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</si>
  <si>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</si>
  <si>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</si>
  <si>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</si>
  <si>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</si>
  <si>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</si>
  <si>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</si>
  <si>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</si>
  <si>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</si>
  <si>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</si>
  <si>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</si>
  <si>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</si>
  <si>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</si>
  <si>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</si>
  <si>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</si>
  <si>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</si>
  <si>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</si>
  <si>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</si>
  <si>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</si>
  <si>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</si>
  <si>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</si>
  <si>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</si>
  <si>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</si>
  <si>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</si>
  <si>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</si>
  <si>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</si>
  <si>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</si>
  <si>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</si>
  <si>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</si>
  <si>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</si>
  <si>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</si>
  <si>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</si>
  <si>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</si>
  <si>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</si>
  <si>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</si>
  <si>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</si>
  <si>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</si>
  <si>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</si>
  <si>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</si>
  <si>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</si>
  <si>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</si>
  <si>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</si>
  <si>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</si>
  <si>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</si>
  <si>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</si>
  <si>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</si>
  <si>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</si>
  <si>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</si>
  <si>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</si>
  <si>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</si>
  <si>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</si>
  <si>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</si>
  <si>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</si>
  <si>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</si>
  <si>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</si>
  <si>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</si>
  <si>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</si>
  <si>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</si>
  <si>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</si>
  <si>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</si>
  <si>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</si>
  <si>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</si>
  <si>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</si>
  <si>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</si>
  <si>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</si>
  <si>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</si>
  <si>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</si>
  <si>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</si>
  <si>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</si>
  <si>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</si>
  <si>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</si>
  <si>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</si>
  <si>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</si>
  <si>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</si>
  <si>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</si>
  <si>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</si>
  <si>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</si>
  <si>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</si>
  <si>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</si>
  <si>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</si>
  <si>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</si>
  <si>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</si>
  <si>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</si>
  <si>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</si>
  <si>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</si>
  <si>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</si>
  <si>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</si>
  <si>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</si>
  <si>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</si>
  <si>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</si>
  <si>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</si>
  <si>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</si>
  <si>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</si>
  <si>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</si>
  <si>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</si>
  <si>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</si>
  <si>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</si>
  <si>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</si>
  <si>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</si>
  <si>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</si>
  <si>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</si>
  <si>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</si>
  <si>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</si>
  <si>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</si>
  <si>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</si>
  <si>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</si>
  <si>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</si>
  <si>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</si>
  <si>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</si>
  <si>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</si>
  <si>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</si>
  <si>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</si>
  <si>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</si>
  <si>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</si>
  <si>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</si>
  <si>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</si>
  <si>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</si>
  <si>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</si>
  <si>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</si>
  <si>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</si>
  <si>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</si>
  <si>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</si>
  <si>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</si>
  <si>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</si>
  <si>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</si>
  <si>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</si>
  <si>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</si>
  <si>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</si>
  <si>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</si>
  <si>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</si>
  <si>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</si>
  <si>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</si>
  <si>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</si>
  <si>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</si>
  <si>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</si>
  <si>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</si>
  <si>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</si>
  <si>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</si>
  <si>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</si>
  <si>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</si>
  <si>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</si>
  <si>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</si>
  <si>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</si>
  <si>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</si>
  <si>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</si>
  <si>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</si>
  <si>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</si>
  <si>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</si>
  <si>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</si>
  <si>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</si>
  <si>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</si>
  <si>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</si>
  <si>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</si>
  <si>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</si>
  <si>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</si>
  <si>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</si>
  <si>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</si>
  <si>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</si>
  <si>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</si>
  <si>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</si>
  <si>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</si>
  <si>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</si>
  <si>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</si>
  <si>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</si>
  <si>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</si>
  <si>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</si>
  <si>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</si>
  <si>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</si>
  <si>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</si>
  <si>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</si>
  <si>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</si>
  <si>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</si>
  <si>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</si>
  <si>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</si>
  <si>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</si>
  <si>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</si>
  <si>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</si>
  <si>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</si>
  <si>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</si>
  <si>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</si>
  <si>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</si>
  <si>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</si>
  <si>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</si>
  <si>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</si>
  <si>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</si>
  <si>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</si>
  <si>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</si>
  <si>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</si>
  <si>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</si>
  <si>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</si>
  <si>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</si>
  <si>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</si>
  <si>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</si>
  <si>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</si>
  <si>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</si>
  <si>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</si>
  <si>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</si>
  <si>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</si>
  <si>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</si>
  <si>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</si>
  <si>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</si>
  <si>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</si>
  <si>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</si>
  <si>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</si>
  <si>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</si>
  <si>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</si>
  <si>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</si>
  <si>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</si>
  <si>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</si>
  <si>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</si>
  <si>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</si>
  <si>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</si>
  <si>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</si>
  <si>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</si>
  <si>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</si>
  <si>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</si>
  <si>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</si>
  <si>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</si>
  <si>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</si>
  <si>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</si>
  <si>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</si>
  <si>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</si>
  <si>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</si>
  <si>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</si>
  <si>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</si>
  <si>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</si>
  <si>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</si>
  <si>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</si>
  <si>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</si>
  <si>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</si>
  <si>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</si>
  <si>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</si>
  <si>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</si>
  <si>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</si>
  <si>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</si>
  <si>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</si>
  <si>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</si>
  <si>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</si>
  <si>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</si>
  <si>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</si>
  <si>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</si>
  <si>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</si>
  <si>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</si>
  <si>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</si>
  <si>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</si>
  <si>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</si>
  <si>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</si>
  <si>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</si>
  <si>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</si>
  <si>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</si>
  <si>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</si>
  <si>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</si>
  <si>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</si>
  <si>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</si>
  <si>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</si>
  <si>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</si>
  <si>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</si>
  <si>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</si>
  <si>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</si>
  <si>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</si>
  <si>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</si>
  <si>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</si>
  <si>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</si>
  <si>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</si>
  <si>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</si>
  <si>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</si>
  <si>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</si>
  <si>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</si>
  <si>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</si>
  <si>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</si>
  <si>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</si>
  <si>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</si>
  <si>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</si>
  <si>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</si>
  <si>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</si>
  <si>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</si>
  <si>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</si>
  <si>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</si>
  <si>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</si>
  <si>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</si>
  <si>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</si>
  <si>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</si>
  <si>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</si>
  <si>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</si>
  <si>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</si>
  <si>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</si>
  <si>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</si>
  <si>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</si>
  <si>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</si>
  <si>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</si>
  <si>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</si>
  <si>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</si>
  <si>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</si>
  <si>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</si>
  <si>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</si>
  <si>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</si>
  <si>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</si>
  <si>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</si>
  <si>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</si>
  <si>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</si>
  <si>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</si>
  <si>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</si>
  <si>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</si>
  <si>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</si>
  <si>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</si>
  <si>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</si>
  <si>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</si>
  <si>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</si>
  <si>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</si>
  <si>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</si>
  <si>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</si>
  <si>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</si>
  <si>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</si>
  <si>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</si>
  <si>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</si>
  <si>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</si>
  <si>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</si>
  <si>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</si>
  <si>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</si>
  <si>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</si>
  <si>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</si>
  <si>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</si>
  <si>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</si>
  <si>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</si>
  <si>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</si>
  <si>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</si>
  <si>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</si>
  <si>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</si>
  <si>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</si>
  <si>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</si>
  <si>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</si>
  <si>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</si>
  <si>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</si>
  <si>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</si>
  <si>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</si>
  <si>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</si>
  <si>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</si>
  <si>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</si>
  <si>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</si>
  <si>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</si>
  <si>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</si>
  <si>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</si>
  <si>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</si>
  <si>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</si>
  <si>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</si>
  <si>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</si>
  <si>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</si>
  <si>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</si>
  <si>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</si>
  <si>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</si>
  <si>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</si>
  <si>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</si>
  <si>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</si>
  <si>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</si>
  <si>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</si>
  <si>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</si>
  <si>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</si>
  <si>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</si>
  <si>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</si>
  <si>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</si>
  <si>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</si>
  <si>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</si>
  <si>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</si>
  <si>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</si>
  <si>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</si>
  <si>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</si>
  <si>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</si>
  <si>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</si>
  <si>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</si>
  <si>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</si>
  <si>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</si>
  <si>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</si>
  <si>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</si>
  <si>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</si>
  <si>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</si>
  <si>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</si>
  <si>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</si>
  <si>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</si>
  <si>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</si>
  <si>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</si>
  <si>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</si>
  <si>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</si>
  <si>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</si>
  <si>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</si>
  <si>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</si>
  <si>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</si>
  <si>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</si>
  <si>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</si>
  <si>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</si>
  <si>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</si>
  <si>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</si>
  <si>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</si>
  <si>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</si>
  <si>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</si>
  <si>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</si>
  <si>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</si>
  <si>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</si>
  <si>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</si>
  <si>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</si>
  <si>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</si>
  <si>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</si>
  <si>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</si>
  <si>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</si>
  <si>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</si>
  <si>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</si>
  <si>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</si>
  <si>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</si>
  <si>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</si>
  <si>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</si>
  <si>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</si>
  <si>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</si>
  <si>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</si>
  <si>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</si>
  <si>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</si>
  <si>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</si>
  <si>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</si>
  <si>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</si>
  <si>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</si>
  <si>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</si>
  <si>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</si>
  <si>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</si>
  <si>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</si>
  <si>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</si>
  <si>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</si>
  <si>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</si>
  <si>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</si>
  <si>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</si>
  <si>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</si>
  <si>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</si>
  <si>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</si>
  <si>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</si>
  <si>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</si>
  <si>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</si>
  <si>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</si>
  <si>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</si>
  <si>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</si>
  <si>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</si>
  <si>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</si>
  <si>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</si>
  <si>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</si>
  <si>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</si>
  <si>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</si>
  <si>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</si>
  <si>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</si>
  <si>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</si>
  <si>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</si>
  <si>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</si>
  <si>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</si>
  <si>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</si>
  <si>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</si>
  <si>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</si>
  <si>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</si>
  <si>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</si>
  <si>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</si>
  <si>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</si>
  <si>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</si>
  <si>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</si>
  <si>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</si>
  <si>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</si>
  <si>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</si>
  <si>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</si>
  <si>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</si>
  <si>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</si>
  <si>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</si>
  <si>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</si>
  <si>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</si>
  <si>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</si>
  <si>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</si>
  <si>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</si>
  <si>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</si>
  <si>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</si>
  <si>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</si>
  <si>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</si>
  <si>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</si>
  <si>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</si>
  <si>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</si>
  <si>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</si>
  <si>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</si>
  <si>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</si>
  <si>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</si>
  <si>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</si>
  <si>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</si>
  <si>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</si>
  <si>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</si>
  <si>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</si>
  <si>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</si>
  <si>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</si>
  <si>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</si>
  <si>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</si>
  <si>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</si>
  <si>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</si>
  <si>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</si>
  <si>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</si>
  <si>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</si>
  <si>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</si>
  <si>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</si>
  <si>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</si>
  <si>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</si>
  <si>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</si>
  <si>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</si>
  <si>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</si>
  <si>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</si>
  <si>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</si>
  <si>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</si>
  <si>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</si>
  <si>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</si>
  <si>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</si>
  <si>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</si>
  <si>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</si>
  <si>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</si>
  <si>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</si>
  <si>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</si>
  <si>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</si>
  <si>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</si>
  <si>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</si>
  <si>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</si>
  <si>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</si>
  <si>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</si>
  <si>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</si>
  <si>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</si>
  <si>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</si>
  <si>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</si>
  <si>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</si>
  <si>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</si>
  <si>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</si>
  <si>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</si>
  <si>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</si>
  <si>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</si>
  <si>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</si>
  <si>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</si>
  <si>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</si>
  <si>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</si>
  <si>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</si>
  <si>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</si>
  <si>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</si>
  <si>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</si>
  <si>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</si>
  <si>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</si>
  <si>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</si>
  <si>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</si>
  <si>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</si>
  <si>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</si>
  <si>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</si>
  <si>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</si>
  <si>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</si>
  <si>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</si>
  <si>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</si>
  <si>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</si>
  <si>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</si>
  <si>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</si>
  <si>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</si>
  <si>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</si>
  <si>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</si>
  <si>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</si>
  <si>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</si>
  <si>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</si>
  <si>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</si>
  <si>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</si>
  <si>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</si>
  <si>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</si>
  <si>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</si>
  <si>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</si>
  <si>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</si>
  <si>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</si>
  <si>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</si>
  <si>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</si>
  <si>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</si>
  <si>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</si>
  <si>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</si>
  <si>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</si>
  <si>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</si>
  <si>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</si>
  <si>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</si>
  <si>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</si>
  <si>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</si>
  <si>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</si>
  <si>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</si>
  <si>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</si>
  <si>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</si>
  <si>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</si>
  <si>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</si>
  <si>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</si>
  <si>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</si>
  <si>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</si>
  <si>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</si>
  <si>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</si>
  <si>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</si>
  <si>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</si>
  <si>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</si>
  <si>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</si>
  <si>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</si>
  <si>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</si>
  <si>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</si>
  <si>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</si>
  <si>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</si>
  <si>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</si>
  <si>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</si>
  <si>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</si>
  <si>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</si>
  <si>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</si>
  <si>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</si>
  <si>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</si>
  <si>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</si>
  <si>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</si>
  <si>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</si>
  <si>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</si>
  <si>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</si>
  <si>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</si>
  <si>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</si>
  <si>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</si>
  <si>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</si>
  <si>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</si>
  <si>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</si>
  <si>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</si>
  <si>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</si>
  <si>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</si>
  <si>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</si>
  <si>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</si>
  <si>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</si>
  <si>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</si>
  <si>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</si>
  <si>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</si>
  <si>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</si>
  <si>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</si>
  <si>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</si>
  <si>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</si>
  <si>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</si>
  <si>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</si>
  <si>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</si>
  <si>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</si>
  <si>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</si>
  <si>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</si>
  <si>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</si>
  <si>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</si>
  <si>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</si>
  <si>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</si>
  <si>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</si>
  <si>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</si>
  <si>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</si>
  <si>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</si>
  <si>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</si>
  <si>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</si>
  <si>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</si>
  <si>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</si>
  <si>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</si>
  <si>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</si>
  <si>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</si>
  <si>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</si>
  <si>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</si>
  <si>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</si>
  <si>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</si>
  <si>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</si>
  <si>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</si>
  <si>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</si>
  <si>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</si>
  <si>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</si>
  <si>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</si>
  <si>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</si>
  <si>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</si>
  <si>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</si>
  <si>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</si>
  <si>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</si>
  <si>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</si>
  <si>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</si>
  <si>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</si>
  <si>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</si>
  <si>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</si>
  <si>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</si>
  <si>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</si>
  <si>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</si>
  <si>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</si>
  <si>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</si>
  <si>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</si>
  <si>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</si>
  <si>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</si>
  <si>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</si>
  <si>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</si>
  <si>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</si>
  <si>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</si>
  <si>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</si>
  <si>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</si>
  <si>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</si>
  <si>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</si>
  <si>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</si>
  <si>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</si>
  <si>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</si>
  <si>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</si>
  <si>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</si>
  <si>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</si>
  <si>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</si>
  <si>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</si>
  <si>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</si>
  <si>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</si>
  <si>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</si>
  <si>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</si>
  <si>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</si>
  <si>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</si>
  <si>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</si>
  <si>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</si>
  <si>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</si>
  <si>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</si>
  <si>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</si>
  <si>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</si>
  <si>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</si>
  <si>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</si>
  <si>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</si>
  <si>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</si>
  <si>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</si>
  <si>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</si>
  <si>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</si>
  <si>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</si>
  <si>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</si>
  <si>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</si>
  <si>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</si>
  <si>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</si>
  <si>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</si>
  <si>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</si>
  <si>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</si>
  <si>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</si>
  <si>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</si>
  <si>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</si>
  <si>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</si>
  <si>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</si>
  <si>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</si>
  <si>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</si>
  <si>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</si>
  <si>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</si>
  <si>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</si>
  <si>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</si>
  <si>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</si>
  <si>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</si>
  <si>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</si>
  <si>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</si>
  <si>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</si>
  <si>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</si>
  <si>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</si>
  <si>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</si>
  <si>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</si>
  <si>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</si>
  <si>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</si>
  <si>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</si>
  <si>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</si>
  <si>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</si>
  <si>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</si>
  <si>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</si>
  <si>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</si>
  <si>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</si>
  <si>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</si>
  <si>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</si>
  <si>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</si>
  <si>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</si>
  <si>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</si>
  <si>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</si>
  <si>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</si>
  <si>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</si>
  <si>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</si>
  <si>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</si>
  <si>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</si>
  <si>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</si>
  <si>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</si>
  <si>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</si>
  <si>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</si>
  <si>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</si>
  <si>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</si>
  <si>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</si>
  <si>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</si>
  <si>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</si>
  <si>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</si>
  <si>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</si>
  <si>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</si>
  <si>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</si>
  <si>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</si>
  <si>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</si>
  <si>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</si>
  <si>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</si>
  <si>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</si>
  <si>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</si>
  <si>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</si>
  <si>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</si>
  <si>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</si>
  <si>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</si>
  <si>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</si>
  <si>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</si>
  <si>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</si>
  <si>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</si>
  <si>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</si>
  <si>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</si>
  <si>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</si>
  <si>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</si>
  <si>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</si>
  <si>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</si>
  <si>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</si>
  <si>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</si>
  <si>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</si>
  <si>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</si>
  <si>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</si>
  <si>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</si>
  <si>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</si>
  <si>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</si>
  <si>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</si>
  <si>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</si>
  <si>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</si>
  <si>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</si>
  <si>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</si>
  <si>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</si>
  <si>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</si>
  <si>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</si>
  <si>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</si>
  <si>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</si>
  <si>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</si>
  <si>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</si>
  <si>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</si>
  <si>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</si>
  <si>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</si>
  <si>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</si>
  <si>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</si>
  <si>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</si>
  <si>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</si>
  <si>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</si>
  <si>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</si>
  <si>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</si>
  <si>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</si>
  <si>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</si>
  <si>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</si>
  <si>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</si>
  <si>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</si>
  <si>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</si>
  <si>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</si>
  <si>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</si>
  <si>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</si>
  <si>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</si>
  <si>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</si>
  <si>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</si>
  <si>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</si>
  <si>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</si>
  <si>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</si>
  <si>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</si>
  <si>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</si>
  <si>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</si>
  <si>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</si>
  <si>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</si>
  <si>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</si>
  <si>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</si>
  <si>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</si>
  <si>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</si>
  <si>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</si>
  <si>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</si>
  <si>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</si>
  <si>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</si>
  <si>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</si>
  <si>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</si>
  <si>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</si>
  <si>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</si>
  <si>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</si>
  <si>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</si>
  <si>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</si>
  <si>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</si>
  <si>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</si>
  <si>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</si>
  <si>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</si>
  <si>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</si>
  <si>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</si>
  <si>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</si>
  <si>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</si>
  <si>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</si>
  <si>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</si>
  <si>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</si>
  <si>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</si>
  <si>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</si>
  <si>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</si>
  <si>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</si>
  <si>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</si>
  <si>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</si>
  <si>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</si>
  <si>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</si>
  <si>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</si>
  <si>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</si>
  <si>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</si>
  <si>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</si>
  <si>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</si>
  <si>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</si>
  <si>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</si>
  <si>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</si>
  <si>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</si>
  <si>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</si>
  <si>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</si>
  <si>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</si>
  <si>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</si>
  <si>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</si>
  <si>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</si>
  <si>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</si>
  <si>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</si>
  <si>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</si>
  <si>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</si>
  <si>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</si>
  <si>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</si>
  <si>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</si>
  <si>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</si>
  <si>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</si>
  <si>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</si>
  <si>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</si>
  <si>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</si>
  <si>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</si>
  <si>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</si>
  <si>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</si>
  <si>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</si>
  <si>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</si>
  <si>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</si>
  <si>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</si>
  <si>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</si>
  <si>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</si>
  <si>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</si>
  <si>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</si>
  <si>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</si>
  <si>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</si>
  <si>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</si>
  <si>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</si>
  <si>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</si>
  <si>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</si>
  <si>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</si>
  <si>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</si>
  <si>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</si>
  <si>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</si>
  <si>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</si>
  <si>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</si>
  <si>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</si>
  <si>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</si>
  <si>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</si>
  <si>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</si>
  <si>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</si>
  <si>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</si>
  <si>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</si>
  <si>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</si>
  <si>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</si>
  <si>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</si>
  <si>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</si>
  <si>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</si>
  <si>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</si>
  <si>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</si>
  <si>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</si>
  <si>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</si>
  <si>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</si>
  <si>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</si>
  <si>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</si>
  <si>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</si>
  <si>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</si>
  <si>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</si>
  <si>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</si>
  <si>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</si>
  <si>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</si>
  <si>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</si>
  <si>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</si>
  <si>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</si>
  <si>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</si>
  <si>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</si>
  <si>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</si>
  <si>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</si>
  <si>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</si>
  <si>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</si>
  <si>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</si>
  <si>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</si>
  <si>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</si>
  <si>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</si>
  <si>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</si>
  <si>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</si>
  <si>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</si>
  <si>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</si>
  <si>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</si>
  <si>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</si>
  <si>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</si>
  <si>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</si>
  <si>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</si>
  <si>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</si>
  <si>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</si>
  <si>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</si>
  <si>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</si>
  <si>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</si>
  <si>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</si>
  <si>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</si>
  <si>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</si>
  <si>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</si>
  <si>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</si>
  <si>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</si>
  <si>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</si>
  <si>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</si>
  <si>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</si>
  <si>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</si>
  <si>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</si>
  <si>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</si>
  <si>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</si>
  <si>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</si>
  <si>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</si>
  <si>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</si>
  <si>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</si>
  <si>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</si>
  <si>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</si>
  <si>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</si>
  <si>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</si>
  <si>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</si>
  <si>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</si>
  <si>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</si>
  <si>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</si>
  <si>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</si>
  <si>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</si>
  <si>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</si>
  <si>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</si>
  <si>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</si>
  <si>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</si>
  <si>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</si>
  <si>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</si>
  <si>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</si>
  <si>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</si>
  <si>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</si>
  <si>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</si>
  <si>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</si>
  <si>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</si>
  <si>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</si>
  <si>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</si>
  <si>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</si>
  <si>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</si>
  <si>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</si>
  <si>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</si>
  <si>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</si>
  <si>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</si>
  <si>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</si>
  <si>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</si>
  <si>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</si>
  <si>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</si>
  <si>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</si>
  <si>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</si>
  <si>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</si>
  <si>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</si>
  <si>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</si>
  <si>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</si>
  <si>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</si>
  <si>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</si>
  <si>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</si>
  <si>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</si>
  <si>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</si>
  <si>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</si>
  <si>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</si>
  <si>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</si>
  <si>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</si>
  <si>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</si>
  <si>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</si>
  <si>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</si>
  <si>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</si>
  <si>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</si>
  <si>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</si>
  <si>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</si>
  <si>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</si>
  <si>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</si>
  <si>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</si>
  <si>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</si>
  <si>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</si>
  <si>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</si>
  <si>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</si>
  <si>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</si>
  <si>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</si>
  <si>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</si>
  <si>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</si>
  <si>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</si>
  <si>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</si>
  <si>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</si>
  <si>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</si>
  <si>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</si>
  <si>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</si>
  <si>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</si>
  <si>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</si>
  <si>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</si>
  <si>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</si>
  <si>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</si>
  <si>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</si>
  <si>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</si>
  <si>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</si>
  <si>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</si>
  <si>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</si>
  <si>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</si>
  <si>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</si>
  <si>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</si>
  <si>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</si>
  <si>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</si>
  <si>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</si>
  <si>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</si>
  <si>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</si>
  <si>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</si>
  <si>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</si>
  <si>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</si>
  <si>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</si>
  <si>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</si>
  <si>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</si>
  <si>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</si>
  <si>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</si>
  <si>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</si>
  <si>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</si>
  <si>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</si>
  <si>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</si>
  <si>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</si>
  <si>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</si>
  <si>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</si>
  <si>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</si>
  <si>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</si>
  <si>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</si>
  <si>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</si>
  <si>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</si>
  <si>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</si>
  <si>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</si>
  <si>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</si>
  <si>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</si>
  <si>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</si>
  <si>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</si>
  <si>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</si>
  <si>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</si>
  <si>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</si>
  <si>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</si>
  <si>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</si>
  <si>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</si>
  <si>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</si>
  <si>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</si>
  <si>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</si>
  <si>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</si>
  <si>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</si>
  <si>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</si>
  <si>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</si>
  <si>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</si>
  <si>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</si>
  <si>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</si>
  <si>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</si>
  <si>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</si>
  <si>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</si>
  <si>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</si>
  <si>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</si>
  <si>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</si>
  <si>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</si>
  <si>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</si>
  <si>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</si>
  <si>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</si>
  <si>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</si>
  <si>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</si>
  <si>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</si>
  <si>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</si>
  <si>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</si>
  <si>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</si>
  <si>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</si>
  <si>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</si>
  <si>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</si>
  <si>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</si>
  <si>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</si>
  <si>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</si>
  <si>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</si>
  <si>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</si>
  <si>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</si>
  <si>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</si>
  <si>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</si>
  <si>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</si>
  <si>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</si>
  <si>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</si>
  <si>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</si>
  <si>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</si>
  <si>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</si>
  <si>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</si>
  <si>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</si>
  <si>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</si>
  <si>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</si>
  <si>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</si>
  <si>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</si>
  <si>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</si>
  <si>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</si>
  <si>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</si>
  <si>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</si>
  <si>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</si>
  <si>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</si>
  <si>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</si>
  <si>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</si>
  <si>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</si>
  <si>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</si>
  <si>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</si>
  <si>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</si>
  <si>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</si>
  <si>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</si>
  <si>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</si>
  <si>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</si>
  <si>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</si>
  <si>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</si>
  <si>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</si>
  <si>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</si>
  <si>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</si>
  <si>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</si>
  <si>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</si>
  <si>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</si>
  <si>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</si>
  <si>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</si>
  <si>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</si>
  <si>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</si>
  <si>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</si>
  <si>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</si>
  <si>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</si>
  <si>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</si>
  <si>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</si>
  <si>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</si>
  <si>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</si>
  <si>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</si>
  <si>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</si>
  <si>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</si>
  <si>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</si>
  <si>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</si>
  <si>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</si>
  <si>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</si>
  <si>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</si>
  <si>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</si>
  <si>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</si>
  <si>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</si>
  <si>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</si>
  <si>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</si>
  <si>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</si>
  <si>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</si>
  <si>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</si>
  <si>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</si>
  <si>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</si>
  <si>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</si>
  <si>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</si>
  <si>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</si>
  <si>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</si>
  <si>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</si>
  <si>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</si>
  <si>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</si>
  <si>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</si>
  <si>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</si>
  <si>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</si>
  <si>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</si>
  <si>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</si>
  <si>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</si>
  <si>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</si>
  <si>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</si>
  <si>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</si>
  <si>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</si>
  <si>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</si>
  <si>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</si>
  <si>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</si>
  <si>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</si>
  <si>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</si>
  <si>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</si>
  <si>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</si>
  <si>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</si>
  <si>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</si>
  <si>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</si>
  <si>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</si>
  <si>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</si>
  <si>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</si>
  <si>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</si>
  <si>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</si>
  <si>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</si>
  <si>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</si>
  <si>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</si>
  <si>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</si>
  <si>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</si>
  <si>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</si>
  <si>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</si>
  <si>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</si>
  <si>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</si>
  <si>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</si>
  <si>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</si>
  <si>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</si>
  <si>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</si>
  <si>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</si>
  <si>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</si>
  <si>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</si>
  <si>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</si>
  <si>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</si>
  <si>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</si>
  <si>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</si>
  <si>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</si>
  <si>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</si>
  <si>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</si>
  <si>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</si>
  <si>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</si>
  <si>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</si>
  <si>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</si>
  <si>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</si>
  <si>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</si>
  <si>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</si>
  <si>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</si>
  <si>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</si>
  <si>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</si>
  <si>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</si>
  <si>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</si>
  <si>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</si>
  <si>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</si>
  <si>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</si>
  <si>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</si>
  <si>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</si>
  <si>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</si>
  <si>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</si>
  <si>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</si>
  <si>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</si>
  <si>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</si>
  <si>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</si>
  <si>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</si>
  <si>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</si>
  <si>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</si>
  <si>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</si>
  <si>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</si>
  <si>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</si>
  <si>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</si>
  <si>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</si>
  <si>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</si>
  <si>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</si>
  <si>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</si>
  <si>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</si>
  <si>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</si>
  <si>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</si>
  <si>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</si>
  <si>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</si>
  <si>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</si>
  <si>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</si>
  <si>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</si>
  <si>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</si>
  <si>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</si>
  <si>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</si>
  <si>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</si>
  <si>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</si>
  <si>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</si>
  <si>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</si>
  <si>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</si>
  <si>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</si>
  <si>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</si>
  <si>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</si>
  <si>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</si>
  <si>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</si>
  <si>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</si>
  <si>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</si>
  <si>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</si>
  <si>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</si>
  <si>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</si>
  <si>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</si>
  <si>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</si>
  <si>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</si>
  <si>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</si>
  <si>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</si>
  <si>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</si>
  <si>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</si>
  <si>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</si>
  <si>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</si>
  <si>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</si>
  <si>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</si>
  <si>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</si>
  <si>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</si>
  <si>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</si>
  <si>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</si>
  <si>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</si>
  <si>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</si>
  <si>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</si>
  <si>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</si>
  <si>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</si>
  <si>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</si>
  <si>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</si>
  <si>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</si>
  <si>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</si>
  <si>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</si>
  <si>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</si>
  <si>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</si>
  <si>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</si>
  <si>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</si>
  <si>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</si>
  <si>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</si>
  <si>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</si>
  <si>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</si>
  <si>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</si>
  <si>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</si>
  <si>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</si>
  <si>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</si>
  <si>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</si>
  <si>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</si>
  <si>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</si>
  <si>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</si>
  <si>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</si>
  <si>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</si>
  <si>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</si>
  <si>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</si>
  <si>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</si>
  <si>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</si>
  <si>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</si>
  <si>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</si>
  <si>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</si>
  <si>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</si>
  <si>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</si>
  <si>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</si>
  <si>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</si>
  <si>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</si>
  <si>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</si>
  <si>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</si>
  <si>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</si>
  <si>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</si>
  <si>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</si>
  <si>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</si>
  <si>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</si>
  <si>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</si>
  <si>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</si>
  <si>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</si>
  <si>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</si>
  <si>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</si>
  <si>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</si>
  <si>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</si>
  <si>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</si>
  <si>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</si>
  <si>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</si>
  <si>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</si>
  <si>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</si>
  <si>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</si>
  <si>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</si>
  <si>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</si>
  <si>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</si>
  <si>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</si>
  <si>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</si>
  <si>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</si>
  <si>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</si>
  <si>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</si>
  <si>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</si>
  <si>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</si>
  <si>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</si>
  <si>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</si>
  <si>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</si>
  <si>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</si>
  <si>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</si>
  <si>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</si>
  <si>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</si>
  <si>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</si>
  <si>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</si>
  <si>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</si>
  <si>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</si>
  <si>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</si>
  <si>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</si>
  <si>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</si>
  <si>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</si>
  <si>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</si>
  <si>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</si>
  <si>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</si>
  <si>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</si>
  <si>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</si>
  <si>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</si>
  <si>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</si>
  <si>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</si>
  <si>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</si>
  <si>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</si>
  <si>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</si>
  <si>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</si>
  <si>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</si>
  <si>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</si>
  <si>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</si>
  <si>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</si>
  <si>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</si>
  <si>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</si>
  <si>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</si>
  <si>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</si>
  <si>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</si>
  <si>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</si>
  <si>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</si>
  <si>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</si>
  <si>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</si>
  <si>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</si>
  <si>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</si>
  <si>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</si>
  <si>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</si>
  <si>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</si>
  <si>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</si>
  <si>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</si>
  <si>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</si>
  <si>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</si>
  <si>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</si>
  <si>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</si>
  <si>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</si>
  <si>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</si>
  <si>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</si>
  <si>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</si>
  <si>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</si>
  <si>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</si>
  <si>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</si>
  <si>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</si>
  <si>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</si>
  <si>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</si>
  <si>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</si>
  <si>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</si>
  <si>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</si>
  <si>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</si>
  <si>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</si>
  <si>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</si>
  <si>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</si>
  <si>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</si>
  <si>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</si>
  <si>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</si>
  <si>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</si>
  <si>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</si>
  <si>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</si>
  <si>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</si>
  <si>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</si>
  <si>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</si>
  <si>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</si>
  <si>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</si>
  <si>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</si>
  <si>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</si>
  <si>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</si>
  <si>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</si>
  <si>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</si>
  <si>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</si>
  <si>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</si>
  <si>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</si>
  <si>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</si>
  <si>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</si>
  <si>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</si>
  <si>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</si>
  <si>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</si>
  <si>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</si>
  <si>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</si>
  <si>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</si>
  <si>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</si>
  <si>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</si>
  <si>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</si>
  <si>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</si>
  <si>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</si>
  <si>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</si>
  <si>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</si>
  <si>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</si>
  <si>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</si>
  <si>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</si>
  <si>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</si>
  <si>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</si>
  <si>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</si>
  <si>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</si>
  <si>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</si>
  <si>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</si>
  <si>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</si>
  <si>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</si>
  <si>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</si>
  <si>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</si>
  <si>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</si>
  <si>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</si>
  <si>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</si>
  <si>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</si>
  <si>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</si>
  <si>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</si>
  <si>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</si>
  <si>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</si>
  <si>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</si>
  <si>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</si>
  <si>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</si>
  <si>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</si>
  <si>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</si>
  <si>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</si>
  <si>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</si>
  <si>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</si>
  <si>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</si>
  <si>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</si>
  <si>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</si>
  <si>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</si>
  <si>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</si>
  <si>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</si>
  <si>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</si>
  <si>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</si>
  <si>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</si>
  <si>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</si>
  <si>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</si>
  <si>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</si>
  <si>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</si>
  <si>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</si>
  <si>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</si>
  <si>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</si>
  <si>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</si>
  <si>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</si>
  <si>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</si>
  <si>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</si>
  <si>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</si>
  <si>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</si>
  <si>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</si>
  <si>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</si>
  <si>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</si>
  <si>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</si>
  <si>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</si>
  <si>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</si>
  <si>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</si>
  <si>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</si>
  <si>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</si>
  <si>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</si>
  <si>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</si>
  <si>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</si>
  <si>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</si>
  <si>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</si>
  <si>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</si>
  <si>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</si>
  <si>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</si>
  <si>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</si>
  <si>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</si>
  <si>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</si>
  <si>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</si>
  <si>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</si>
  <si>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</si>
  <si>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</si>
  <si>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</si>
  <si>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</si>
  <si>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</si>
  <si>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</si>
  <si>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</si>
  <si>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</si>
  <si>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</si>
  <si>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</si>
  <si>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</si>
  <si>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</si>
  <si>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</si>
  <si>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</si>
  <si>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</si>
  <si>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</si>
  <si>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</si>
  <si>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</si>
  <si>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</si>
  <si>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</si>
  <si>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</si>
  <si>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</si>
  <si>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</si>
  <si>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</si>
  <si>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</si>
  <si>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</si>
  <si>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</si>
  <si>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</si>
  <si>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</si>
  <si>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</si>
  <si>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</si>
  <si>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</si>
  <si>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</si>
  <si>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</si>
  <si>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</si>
  <si>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</si>
  <si>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</si>
  <si>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</si>
  <si>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</si>
  <si>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</si>
  <si>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</si>
  <si>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</si>
  <si>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</si>
  <si>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</si>
  <si>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</si>
  <si>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</si>
  <si>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</si>
  <si>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</si>
  <si>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</si>
  <si>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</si>
  <si>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</si>
  <si>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</si>
  <si>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</si>
  <si>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</si>
  <si>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</si>
  <si>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</si>
  <si>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</si>
  <si>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</si>
  <si>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</si>
  <si>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</si>
  <si>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</si>
  <si>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</si>
  <si>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</si>
  <si>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</si>
  <si>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</si>
  <si>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</si>
  <si>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</si>
  <si>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</si>
  <si>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</si>
  <si>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</si>
  <si>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</si>
  <si>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</si>
  <si>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</si>
  <si>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</si>
  <si>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</si>
  <si>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</si>
  <si>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</si>
  <si>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</si>
  <si>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</si>
  <si>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</si>
  <si>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</si>
  <si>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</si>
  <si>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</si>
  <si>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</si>
  <si>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</si>
  <si>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</si>
  <si>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</si>
  <si>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</si>
  <si>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</si>
  <si>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</si>
  <si>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</si>
  <si>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</si>
  <si>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</si>
  <si>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</si>
  <si>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</si>
  <si>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</si>
  <si>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</si>
  <si>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</si>
  <si>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</si>
  <si>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</si>
  <si>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</si>
  <si>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</si>
  <si>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</si>
  <si>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</si>
  <si>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</si>
  <si>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</si>
  <si>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</si>
  <si>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</si>
  <si>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</si>
  <si>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</si>
  <si>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</si>
  <si>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</si>
  <si>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</si>
  <si>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</si>
  <si>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</si>
  <si>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</si>
  <si>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</si>
  <si>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</si>
  <si>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</si>
  <si>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</si>
  <si>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</si>
  <si>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</si>
  <si>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</si>
  <si>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</si>
  <si>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</si>
  <si>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</si>
  <si>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</si>
  <si>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</si>
  <si>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</si>
  <si>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</si>
  <si>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</si>
  <si>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</si>
  <si>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</si>
  <si>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</si>
  <si>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</si>
  <si>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</si>
  <si>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</si>
  <si>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</si>
  <si>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</si>
  <si>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</si>
  <si>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</si>
  <si>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</si>
  <si>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</si>
  <si>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</si>
  <si>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</si>
  <si>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</si>
  <si>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</si>
  <si>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</si>
  <si>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</si>
  <si>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</si>
  <si>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</si>
  <si>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</si>
  <si>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</si>
  <si>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</si>
  <si>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</si>
  <si>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</si>
  <si>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</si>
  <si>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</si>
  <si>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</si>
  <si>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</si>
  <si>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</si>
  <si>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</si>
  <si>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</si>
  <si>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</si>
  <si>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</si>
  <si>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</si>
  <si>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</si>
  <si>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</si>
  <si>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</si>
  <si>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</si>
  <si>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</si>
  <si>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</si>
  <si>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</si>
  <si>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</si>
  <si>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</si>
  <si>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</si>
  <si>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</si>
  <si>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</si>
  <si>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</si>
  <si>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</si>
  <si>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</si>
  <si>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</si>
  <si>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</si>
  <si>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</si>
  <si>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</si>
  <si>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</si>
  <si>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</si>
  <si>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</si>
  <si>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</si>
  <si>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</si>
  <si>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</si>
  <si>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</si>
  <si>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</si>
  <si>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</si>
  <si>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</si>
  <si>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</si>
  <si>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</si>
  <si>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</si>
  <si>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</si>
  <si>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</si>
  <si>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</si>
  <si>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</si>
  <si>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</si>
  <si>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</si>
  <si>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</si>
  <si>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</si>
  <si>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</si>
  <si>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</si>
  <si>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</si>
  <si>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</si>
  <si>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</si>
  <si>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</si>
  <si>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</si>
  <si>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</si>
  <si>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</si>
  <si>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</si>
  <si>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</si>
  <si>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</si>
  <si>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</si>
  <si>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</si>
  <si>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</si>
  <si>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</si>
  <si>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</si>
  <si>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</si>
  <si>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</si>
  <si>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</si>
  <si>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</si>
  <si>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</si>
  <si>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</si>
  <si>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</si>
  <si>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</si>
  <si>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</si>
  <si>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</si>
  <si>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</si>
  <si>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</si>
  <si>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</si>
  <si>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</si>
  <si>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</si>
  <si>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</si>
  <si>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</si>
  <si>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</si>
  <si>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</si>
  <si>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</si>
  <si>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</si>
  <si>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</si>
  <si>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</si>
  <si>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</si>
  <si>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</si>
  <si>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</si>
  <si>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</si>
  <si>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</si>
  <si>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</si>
  <si>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</si>
  <si>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</si>
  <si>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</si>
  <si>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</si>
  <si>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</si>
  <si>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</si>
  <si>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</si>
  <si>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</si>
  <si>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</si>
  <si>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</si>
  <si>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</si>
  <si>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</si>
  <si>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</si>
  <si>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</si>
  <si>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</si>
  <si>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</si>
  <si>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</si>
  <si>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</si>
  <si>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</si>
  <si>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</si>
  <si>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</si>
  <si>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</si>
  <si>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</si>
  <si>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</si>
  <si>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</si>
  <si>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</si>
  <si>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</si>
  <si>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</si>
  <si>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</si>
  <si>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</si>
  <si>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</si>
  <si>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</si>
  <si>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</si>
  <si>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</si>
  <si>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</si>
  <si>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</si>
  <si>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</si>
  <si>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</si>
  <si>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</si>
  <si>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</si>
  <si>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</si>
  <si>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</si>
  <si>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</si>
  <si>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</si>
  <si>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</si>
  <si>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</si>
  <si>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</si>
  <si>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</si>
  <si>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</si>
  <si>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</si>
  <si>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</si>
  <si>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</si>
  <si>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</si>
  <si>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</si>
  <si>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</si>
  <si>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</si>
  <si>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</si>
  <si>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</si>
  <si>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</si>
  <si>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</si>
  <si>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</si>
  <si>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</si>
  <si>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</si>
  <si>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</si>
  <si>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</si>
  <si>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</si>
  <si>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</si>
  <si>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</si>
  <si>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</si>
  <si>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</si>
  <si>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</si>
  <si>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</si>
  <si>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</si>
  <si>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</si>
  <si>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</si>
  <si>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</si>
  <si>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</si>
  <si>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</si>
  <si>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</si>
  <si>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</si>
  <si>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</si>
  <si>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</si>
  <si>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</si>
  <si>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</si>
  <si>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</si>
  <si>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</si>
  <si>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</si>
  <si>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</si>
  <si>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</si>
  <si>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</si>
  <si>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</si>
  <si>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</si>
  <si>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</si>
  <si>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</si>
  <si>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</si>
  <si>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</si>
  <si>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</si>
  <si>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</si>
  <si>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</si>
  <si>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</si>
  <si>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</si>
  <si>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</si>
  <si>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</si>
  <si>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</si>
  <si>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</si>
  <si>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</si>
  <si>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</si>
  <si>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</si>
  <si>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</si>
  <si>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</si>
  <si>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</si>
  <si>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</si>
  <si>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</si>
  <si>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</si>
  <si>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</si>
  <si>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</si>
  <si>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</si>
  <si>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</si>
  <si>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</si>
  <si>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</si>
  <si>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</si>
  <si>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</si>
  <si>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</si>
  <si>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</si>
  <si>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</si>
  <si>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</si>
  <si>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</si>
  <si>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</si>
  <si>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</si>
  <si>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</si>
  <si>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</si>
  <si>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</si>
  <si>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</si>
  <si>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</si>
  <si>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</si>
  <si>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</si>
  <si>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</si>
  <si>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</si>
  <si>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</si>
  <si>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</si>
  <si>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</si>
  <si>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</si>
  <si>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</si>
  <si>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</si>
  <si>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</si>
  <si>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</si>
  <si>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</si>
  <si>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</si>
  <si>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</si>
  <si>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</si>
  <si>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</si>
  <si>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</si>
  <si>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</si>
  <si>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</si>
  <si>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</si>
  <si>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</si>
  <si>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</si>
  <si>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</si>
  <si>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</si>
  <si>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</si>
  <si>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</si>
  <si>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</si>
  <si>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</si>
  <si>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</si>
  <si>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</si>
  <si>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</si>
  <si>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</si>
  <si>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</si>
  <si>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</si>
  <si>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</si>
  <si>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</si>
  <si>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</si>
  <si>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</si>
  <si>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</si>
  <si>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</si>
  <si>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</si>
  <si>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</si>
  <si>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</si>
  <si>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</si>
  <si>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</si>
  <si>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</si>
  <si>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</si>
  <si>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</si>
  <si>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</si>
  <si>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</si>
  <si>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</si>
  <si>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</si>
  <si>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</si>
  <si>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</si>
  <si>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</si>
  <si>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</si>
  <si>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</si>
  <si>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</si>
  <si>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</si>
  <si>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</si>
  <si>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</si>
  <si>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</si>
  <si>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</si>
  <si>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</si>
  <si>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</si>
  <si>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</si>
  <si>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</si>
  <si>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</si>
  <si>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</si>
  <si>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</si>
  <si>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</si>
  <si>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</si>
  <si>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</si>
  <si>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</si>
  <si>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</si>
  <si>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</si>
  <si>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</si>
  <si>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</si>
  <si>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</si>
  <si>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</si>
  <si>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</si>
  <si>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</si>
  <si>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</si>
  <si>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</si>
  <si>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</si>
  <si>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</si>
  <si>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</si>
  <si>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</si>
  <si>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</si>
  <si>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</si>
  <si>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</si>
  <si>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</si>
  <si>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</si>
  <si>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</si>
  <si>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</si>
  <si>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</si>
  <si>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</si>
  <si>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</si>
  <si>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</si>
  <si>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</si>
  <si>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</si>
  <si>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</si>
  <si>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</si>
  <si>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</si>
  <si>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</si>
  <si>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</si>
  <si>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</si>
  <si>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</si>
  <si>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</si>
  <si>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</si>
  <si>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</si>
  <si>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</si>
  <si>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</si>
  <si>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</si>
  <si>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</si>
  <si>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</si>
  <si>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</si>
  <si>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</si>
  <si>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</si>
  <si>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</si>
  <si>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</si>
  <si>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</si>
  <si>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</si>
  <si>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</si>
  <si>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</si>
  <si>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</si>
  <si>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</si>
  <si>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</si>
  <si>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</si>
  <si>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</si>
  <si>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</si>
  <si>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</si>
  <si>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</si>
  <si>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</si>
  <si>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</si>
  <si>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</si>
  <si>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</si>
  <si>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</si>
  <si>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</si>
  <si>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</si>
  <si>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</si>
  <si>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</si>
  <si>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</si>
  <si>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</si>
  <si>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</si>
  <si>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</si>
  <si>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</si>
  <si>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</si>
  <si>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</si>
  <si>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</si>
  <si>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</si>
  <si>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</si>
  <si>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</si>
  <si>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</si>
  <si>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</si>
  <si>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</si>
  <si>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</si>
  <si>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</si>
  <si>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</si>
  <si>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</si>
  <si>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</si>
  <si>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</si>
  <si>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</si>
  <si>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</si>
  <si>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</si>
  <si>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</si>
  <si>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</si>
  <si>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</si>
  <si>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</si>
  <si>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</si>
  <si>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</si>
  <si>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</si>
  <si>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</si>
  <si>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</si>
  <si>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</si>
  <si>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</si>
  <si>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</si>
  <si>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</si>
  <si>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</si>
  <si>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</si>
  <si>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</si>
  <si>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</si>
  <si>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</si>
  <si>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</si>
  <si>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</si>
  <si>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</si>
  <si>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</si>
  <si>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</si>
  <si>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</si>
  <si>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</si>
  <si>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</si>
  <si>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</si>
  <si>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</si>
  <si>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</si>
  <si>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</si>
  <si>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</si>
  <si>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</si>
  <si>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</si>
  <si>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</si>
  <si>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</si>
  <si>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</si>
  <si>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</si>
  <si>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</si>
  <si>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</si>
  <si>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</si>
  <si>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</si>
  <si>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</si>
  <si>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</si>
  <si>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</si>
  <si>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</si>
  <si>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</si>
  <si>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</si>
  <si>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</si>
  <si>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</si>
  <si>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</si>
  <si>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</si>
  <si>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</si>
  <si>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</si>
  <si>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</si>
  <si>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</si>
  <si>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</si>
  <si>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</si>
  <si>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</si>
  <si>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</si>
  <si>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</si>
  <si>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</si>
  <si>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</si>
  <si>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</si>
  <si>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</si>
  <si>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</si>
  <si>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</si>
  <si>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</si>
  <si>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</si>
  <si>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</si>
  <si>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</si>
  <si>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</si>
  <si>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</si>
  <si>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</si>
  <si>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</si>
  <si>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</si>
  <si>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</si>
  <si>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</si>
  <si>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</si>
  <si>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</si>
  <si>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</si>
  <si>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</si>
  <si>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</si>
  <si>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</si>
  <si>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</si>
  <si>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</si>
  <si>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</si>
  <si>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</si>
  <si>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</si>
  <si>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</si>
  <si>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</si>
  <si>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</si>
  <si>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</si>
  <si>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</si>
  <si>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</si>
  <si>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</si>
  <si>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</si>
  <si>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</si>
  <si>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</si>
  <si>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</si>
  <si>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</si>
  <si>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</si>
  <si>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</si>
  <si>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</si>
  <si>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</si>
  <si>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</si>
  <si>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</si>
  <si>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</si>
  <si>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</si>
  <si>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</si>
  <si>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</si>
  <si>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</si>
  <si>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</si>
  <si>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</si>
  <si>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</si>
  <si>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</si>
  <si>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</si>
  <si>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</si>
  <si>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</si>
  <si>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</si>
  <si>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</si>
  <si>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</si>
  <si>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</si>
  <si>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</si>
  <si>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</si>
  <si>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</si>
  <si>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</si>
  <si>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</si>
  <si>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</si>
  <si>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</si>
  <si>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</si>
  <si>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</si>
  <si>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</si>
  <si>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</si>
  <si>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</si>
  <si>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</si>
  <si>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</si>
  <si>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</si>
  <si>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</si>
  <si>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</si>
  <si>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</si>
  <si>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</si>
  <si>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</si>
  <si>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</si>
  <si>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</si>
  <si>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</si>
  <si>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</si>
  <si>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</si>
  <si>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</si>
  <si>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</si>
  <si>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</si>
  <si>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</si>
  <si>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</si>
  <si>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</si>
  <si>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</si>
  <si>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</si>
  <si>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</si>
  <si>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</si>
  <si>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</si>
  <si>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</si>
  <si>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</si>
  <si>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</si>
  <si>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</si>
  <si>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</si>
  <si>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</si>
  <si>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</si>
  <si>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</si>
  <si>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</si>
  <si>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</si>
  <si>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</si>
  <si>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</si>
  <si>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</si>
  <si>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</si>
  <si>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</si>
  <si>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</si>
  <si>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</si>
  <si>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</si>
  <si>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</si>
  <si>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</si>
  <si>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</si>
  <si>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</si>
  <si>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</si>
  <si>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</si>
  <si>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</si>
  <si>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</si>
  <si>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</si>
  <si>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</si>
  <si>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</si>
  <si>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</si>
  <si>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</si>
  <si>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</si>
  <si>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</si>
  <si>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</si>
  <si>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</si>
  <si>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</si>
  <si>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</si>
  <si>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</si>
  <si>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</si>
  <si>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</si>
  <si>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</si>
  <si>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</si>
  <si>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</si>
  <si>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</si>
  <si>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</si>
  <si>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</si>
  <si>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</si>
  <si>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</si>
  <si>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</si>
  <si>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</si>
  <si>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</si>
  <si>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</si>
  <si>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</si>
  <si>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</si>
  <si>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</si>
  <si>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</si>
  <si>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</si>
  <si>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</si>
  <si>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</si>
  <si>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</si>
  <si>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</si>
  <si>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</si>
  <si>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</si>
  <si>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</si>
  <si>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</si>
  <si>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</si>
  <si>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</si>
  <si>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</si>
  <si>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</si>
  <si>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</si>
  <si>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</si>
  <si>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</si>
  <si>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</si>
  <si>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</si>
  <si>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</si>
  <si>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</si>
  <si>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</si>
  <si>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</si>
  <si>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</si>
  <si>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</si>
  <si>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</si>
  <si>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</si>
  <si>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</si>
  <si>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</si>
  <si>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</si>
  <si>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</si>
  <si>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</si>
  <si>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</si>
  <si>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</si>
  <si>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</si>
  <si>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</si>
  <si>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</si>
  <si>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</si>
  <si>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</si>
  <si>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</si>
  <si>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</si>
  <si>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</si>
  <si>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</si>
  <si>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</si>
  <si>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</si>
  <si>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</si>
  <si>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</si>
  <si>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</si>
  <si>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</si>
  <si>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</si>
  <si>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</si>
  <si>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</si>
  <si>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</si>
  <si>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</si>
  <si>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</si>
  <si>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</si>
  <si>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</si>
  <si>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</si>
  <si>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</si>
  <si>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</si>
  <si>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</si>
  <si>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</si>
  <si>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</si>
  <si>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</si>
  <si>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</si>
  <si>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</si>
  <si>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</si>
  <si>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</si>
  <si>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</si>
  <si>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</si>
  <si>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</si>
  <si>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</si>
  <si>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</si>
  <si>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</si>
  <si>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</si>
  <si>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</si>
  <si>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</si>
  <si>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</si>
  <si>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</si>
  <si>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</si>
  <si>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</si>
  <si>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</si>
  <si>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</si>
  <si>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</si>
  <si>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</si>
  <si>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</si>
  <si>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</si>
  <si>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</si>
  <si>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</si>
  <si>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</si>
  <si>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</si>
  <si>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</si>
  <si>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</si>
  <si>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</si>
  <si>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</si>
  <si>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</si>
  <si>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</si>
  <si>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</si>
  <si>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</si>
  <si>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</si>
  <si>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</si>
  <si>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</si>
  <si>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</si>
  <si>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</si>
  <si>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</si>
  <si>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</si>
  <si>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</si>
  <si>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</si>
  <si>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</si>
  <si>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</si>
  <si>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</si>
  <si>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</si>
  <si>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</si>
  <si>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</si>
  <si>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</si>
  <si>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</si>
  <si>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</si>
  <si>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</si>
  <si>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</si>
  <si>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</si>
  <si>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</si>
  <si>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</si>
  <si>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</si>
  <si>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</si>
  <si>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</si>
  <si>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</si>
  <si>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</si>
  <si>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</si>
  <si>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</si>
  <si>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</si>
  <si>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</si>
  <si>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</si>
  <si>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</si>
  <si>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</si>
  <si>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</si>
  <si>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</si>
  <si>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</si>
  <si>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</si>
  <si>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</si>
  <si>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</si>
  <si>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</si>
  <si>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</si>
  <si>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</si>
  <si>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</si>
  <si>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</si>
  <si>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</si>
  <si>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</si>
  <si>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</si>
  <si>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</si>
  <si>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</si>
  <si>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</si>
  <si>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</si>
  <si>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</si>
  <si>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</si>
  <si>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</si>
  <si>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</si>
  <si>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</si>
  <si>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</si>
  <si>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</si>
  <si>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</si>
  <si>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</si>
  <si>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</si>
  <si>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</si>
  <si>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</si>
  <si>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</si>
  <si>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</si>
  <si>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</si>
  <si>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</si>
  <si>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</si>
  <si>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</si>
  <si>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</si>
  <si>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</si>
  <si>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</si>
  <si>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</si>
  <si>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</si>
  <si>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</si>
  <si>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</si>
  <si>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</si>
  <si>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</si>
  <si>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</si>
  <si>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</si>
  <si>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</si>
  <si>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</si>
  <si>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</si>
  <si>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</si>
  <si>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</si>
  <si>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</si>
  <si>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</si>
  <si>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</si>
  <si>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</si>
  <si>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</si>
  <si>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</si>
  <si>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</si>
  <si>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</si>
  <si>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</si>
  <si>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</si>
  <si>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</si>
  <si>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</si>
  <si>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</si>
  <si>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</si>
  <si>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</si>
  <si>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</si>
  <si>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</si>
  <si>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</si>
  <si>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</si>
  <si>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</si>
  <si>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</si>
  <si>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</si>
  <si>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</si>
  <si>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</si>
  <si>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</si>
  <si>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</si>
  <si>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</si>
  <si>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</si>
  <si>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</si>
  <si>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</si>
  <si>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</si>
  <si>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</si>
  <si>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</si>
  <si>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</si>
  <si>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</si>
  <si>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</si>
  <si>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</si>
  <si>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</si>
  <si>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</si>
  <si>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</si>
  <si>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</si>
  <si>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</si>
  <si>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</si>
  <si>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</si>
  <si>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</si>
  <si>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</si>
  <si>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</si>
  <si>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</si>
  <si>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</si>
  <si>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</si>
  <si>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</si>
  <si>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</si>
  <si>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</si>
  <si>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</si>
  <si>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</si>
  <si>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</si>
  <si>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</si>
  <si>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</si>
  <si>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</si>
  <si>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</si>
  <si>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</si>
  <si>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</si>
  <si>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</si>
  <si>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</si>
  <si>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</si>
  <si>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</si>
  <si>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</si>
  <si>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</si>
  <si>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</si>
  <si>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</si>
  <si>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</si>
  <si>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</si>
  <si>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</si>
  <si>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</si>
  <si>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</si>
  <si>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</si>
  <si>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</si>
  <si>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</si>
  <si>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</si>
  <si>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</si>
  <si>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</si>
  <si>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</si>
  <si>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</si>
  <si>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</si>
  <si>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</si>
  <si>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</si>
  <si>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</si>
  <si>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</si>
  <si>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</si>
  <si>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</si>
  <si>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</si>
  <si>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</si>
  <si>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</si>
  <si>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</si>
  <si>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</si>
  <si>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</si>
  <si>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</si>
  <si>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</si>
  <si>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</si>
  <si>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</si>
  <si>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</si>
  <si>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</si>
  <si>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</si>
  <si>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</si>
  <si>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</si>
  <si>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</si>
  <si>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</si>
  <si>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</si>
  <si>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</si>
  <si>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</si>
  <si>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</si>
  <si>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</si>
  <si>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</si>
  <si>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</si>
  <si>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</si>
  <si>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</si>
  <si>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</si>
  <si>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</si>
  <si>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</si>
  <si>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</si>
  <si>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</si>
  <si>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</si>
  <si>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</si>
  <si>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</si>
  <si>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</si>
  <si>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</si>
  <si>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</si>
  <si>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</si>
  <si>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</si>
  <si>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</si>
  <si>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</si>
  <si>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</si>
  <si>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</si>
  <si>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</si>
  <si>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</si>
  <si>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</si>
  <si>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</si>
  <si>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</si>
  <si>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</si>
  <si>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</si>
  <si>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</si>
  <si>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</si>
  <si>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</si>
  <si>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</si>
  <si>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</si>
  <si>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</si>
  <si>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</si>
  <si>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</si>
  <si>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</si>
  <si>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</si>
  <si>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</si>
  <si>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</si>
  <si>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</si>
  <si>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</si>
  <si>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</si>
  <si>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</si>
  <si>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</si>
  <si>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</si>
  <si>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</si>
  <si>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</si>
  <si>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</si>
  <si>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</si>
  <si>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</si>
  <si>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</si>
  <si>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</si>
  <si>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</si>
  <si>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</si>
  <si>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</si>
  <si>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</si>
  <si>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</si>
  <si>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</si>
  <si>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</si>
  <si>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</si>
  <si>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</si>
  <si>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</si>
  <si>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</si>
  <si>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</si>
  <si>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</si>
  <si>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</si>
  <si>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</si>
  <si>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</si>
  <si>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</si>
  <si>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</si>
  <si>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</si>
  <si>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</si>
  <si>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</si>
  <si>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</si>
  <si>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</si>
  <si>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</si>
  <si>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</si>
  <si>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</si>
  <si>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</si>
  <si>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</si>
  <si>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</si>
  <si>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</si>
  <si>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</si>
  <si>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</si>
  <si>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</si>
  <si>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</si>
  <si>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</si>
  <si>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</si>
  <si>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</si>
  <si>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</si>
  <si>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</si>
  <si>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</si>
  <si>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</si>
  <si>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</si>
  <si>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</si>
  <si>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</si>
  <si>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</si>
  <si>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</si>
  <si>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</si>
  <si>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</si>
  <si>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</si>
  <si>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</si>
  <si>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</si>
  <si>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</si>
  <si>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</si>
  <si>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</si>
  <si>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</si>
  <si>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</si>
  <si>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</si>
  <si>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</si>
  <si>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</si>
  <si>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</si>
  <si>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</si>
  <si>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</si>
  <si>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</si>
  <si>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</si>
  <si>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</si>
  <si>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</si>
  <si>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</si>
  <si>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</si>
  <si>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</si>
  <si>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</si>
  <si>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</si>
  <si>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</si>
  <si>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</si>
  <si>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</si>
  <si>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</si>
  <si>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</si>
  <si>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</si>
  <si>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</si>
  <si>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</si>
  <si>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</si>
  <si>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</si>
  <si>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</si>
  <si>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</si>
  <si>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</si>
  <si>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</si>
  <si>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</si>
  <si>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</si>
  <si>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</si>
  <si>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</si>
  <si>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</si>
  <si>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</si>
  <si>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</si>
  <si>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</si>
  <si>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</si>
  <si>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</si>
  <si>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</si>
  <si>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</si>
  <si>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</si>
  <si>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</si>
  <si>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</si>
  <si>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</si>
  <si>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</si>
  <si>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</si>
  <si>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</si>
  <si>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</si>
  <si>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</si>
  <si>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</si>
  <si>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</si>
  <si>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</si>
  <si>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</si>
  <si>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</si>
  <si>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</si>
  <si>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</si>
  <si>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</si>
  <si>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</si>
  <si>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</si>
  <si>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</si>
  <si>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</si>
  <si>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</si>
  <si>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</si>
  <si>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</si>
  <si>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</si>
  <si>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</si>
  <si>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</si>
  <si>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</si>
  <si>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</si>
  <si>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</si>
  <si>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</si>
  <si>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</si>
  <si>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</si>
  <si>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</si>
  <si>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</si>
  <si>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</si>
  <si>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</si>
  <si>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</si>
  <si>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</si>
  <si>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</si>
  <si>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</si>
  <si>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</si>
  <si>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</si>
  <si>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</si>
  <si>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</si>
  <si>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</si>
  <si>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</si>
  <si>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</si>
  <si>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</si>
  <si>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</si>
  <si>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</si>
  <si>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</si>
  <si>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</si>
  <si>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</si>
  <si>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</si>
  <si>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</si>
  <si>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</si>
  <si>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</si>
  <si>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</si>
  <si>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</si>
  <si>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</si>
  <si>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</si>
  <si>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</si>
  <si>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</si>
  <si>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</si>
  <si>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</si>
  <si>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</si>
  <si>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</si>
  <si>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</si>
  <si>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</si>
  <si>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</si>
  <si>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</si>
  <si>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</si>
  <si>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</si>
  <si>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</si>
  <si>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</si>
  <si>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</si>
  <si>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</si>
  <si>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</si>
  <si>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</si>
  <si>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</si>
  <si>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</si>
  <si>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</si>
  <si>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</si>
  <si>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</si>
  <si>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</si>
  <si>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</si>
  <si>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</si>
  <si>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</si>
  <si>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</si>
  <si>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</si>
  <si>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</si>
  <si>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</si>
  <si>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</si>
  <si>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</si>
  <si>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</si>
  <si>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</si>
  <si>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</si>
  <si>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</si>
  <si>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</si>
  <si>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</si>
  <si>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</si>
  <si>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</si>
  <si>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</si>
  <si>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</si>
  <si>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</si>
  <si>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</si>
  <si>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</si>
  <si>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</si>
  <si>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</si>
  <si>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</si>
  <si>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</si>
  <si>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</si>
  <si>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</si>
  <si>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</si>
  <si>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</si>
  <si>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</si>
  <si>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</si>
  <si>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</si>
  <si>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</si>
  <si>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</si>
  <si>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</si>
  <si>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</si>
  <si>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</si>
  <si>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</si>
  <si>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</si>
  <si>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</si>
  <si>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</si>
  <si>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</si>
  <si>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</si>
  <si>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</si>
  <si>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</si>
  <si>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</si>
  <si>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</si>
  <si>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</si>
  <si>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</si>
  <si>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</si>
  <si>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</si>
  <si>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</si>
  <si>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</si>
  <si>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</si>
  <si>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</si>
  <si>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</si>
  <si>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</si>
  <si>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</si>
  <si>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</si>
  <si>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</si>
  <si>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</si>
  <si>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</si>
  <si>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</si>
  <si>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</si>
  <si>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</si>
  <si>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</si>
  <si>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</si>
  <si>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</si>
  <si>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</si>
  <si>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</si>
  <si>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</si>
  <si>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</si>
  <si>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</si>
  <si>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</si>
  <si>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</si>
  <si>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</si>
  <si>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</si>
  <si>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</si>
  <si>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</si>
  <si>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</si>
  <si>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</si>
  <si>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</si>
  <si>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</si>
  <si>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</si>
  <si>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</si>
  <si>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</si>
  <si>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</si>
  <si>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</si>
  <si>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</si>
  <si>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</si>
  <si>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</si>
  <si>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</si>
  <si>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</si>
  <si>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</si>
  <si>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</si>
  <si>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</si>
  <si>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</si>
  <si>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</si>
  <si>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</si>
  <si>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</si>
  <si>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</si>
  <si>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</si>
  <si>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</si>
  <si>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</si>
  <si>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</si>
  <si>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</si>
  <si>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</si>
  <si>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</si>
  <si>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</si>
  <si>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</si>
  <si>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</si>
  <si>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</si>
  <si>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</si>
  <si>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</si>
  <si>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</si>
  <si>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</si>
  <si>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</si>
  <si>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</si>
  <si>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</si>
  <si>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</si>
  <si>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</si>
  <si>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</si>
  <si>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</si>
  <si>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</si>
  <si>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</si>
  <si>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</si>
  <si>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</si>
  <si>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</si>
  <si>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</si>
  <si>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</si>
  <si>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</si>
  <si>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</si>
  <si>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</si>
  <si>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</si>
  <si>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</si>
  <si>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</si>
  <si>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</si>
  <si>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</si>
  <si>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</si>
  <si>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</si>
  <si>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</si>
  <si>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</si>
  <si>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</si>
  <si>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</si>
  <si>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</si>
  <si>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</si>
  <si>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</si>
  <si>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</si>
  <si>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</si>
  <si>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</si>
  <si>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</si>
  <si>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</si>
  <si>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</si>
  <si>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</si>
  <si>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</si>
  <si>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</si>
  <si>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</si>
  <si>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</si>
  <si>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</si>
  <si>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</si>
  <si>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</si>
  <si>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</si>
  <si>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</si>
  <si>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</si>
  <si>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</si>
  <si>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</si>
  <si>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</si>
  <si>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</si>
  <si>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</si>
  <si>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</si>
  <si>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</si>
  <si>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</si>
  <si>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</si>
  <si>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</si>
  <si>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</si>
  <si>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</si>
  <si>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</si>
  <si>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</si>
  <si>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</si>
  <si>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</si>
  <si>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</si>
  <si>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</si>
  <si>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</si>
  <si>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</si>
  <si>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</si>
  <si>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</si>
  <si>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</si>
  <si>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</si>
  <si>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</si>
  <si>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</si>
  <si>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</si>
  <si>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</si>
  <si>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</si>
  <si>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</si>
  <si>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</si>
  <si>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</si>
  <si>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</si>
  <si>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</si>
  <si>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</si>
  <si>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</si>
  <si>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</si>
  <si>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</si>
  <si>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</si>
  <si>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</si>
  <si>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</si>
  <si>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</si>
  <si>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</si>
  <si>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</si>
  <si>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</si>
  <si>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</si>
  <si>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</si>
  <si>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</si>
  <si>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</si>
  <si>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</si>
  <si>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</si>
  <si>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</si>
  <si>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</si>
  <si>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</si>
  <si>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</si>
  <si>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</si>
  <si>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</si>
  <si>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</si>
  <si>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</si>
  <si>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</si>
  <si>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</si>
  <si>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</si>
  <si>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</si>
  <si>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</si>
  <si>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</si>
  <si>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</si>
  <si>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</si>
  <si>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</si>
  <si>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</si>
  <si>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</si>
  <si>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</si>
  <si>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</si>
  <si>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</si>
  <si>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</si>
  <si>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</si>
  <si>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</si>
  <si>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</si>
  <si>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</si>
  <si>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</si>
  <si>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</si>
  <si>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</si>
  <si>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</si>
  <si>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</si>
  <si>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</si>
  <si>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</si>
  <si>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</si>
  <si>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</si>
  <si>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</si>
  <si>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</si>
  <si>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</si>
  <si>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</si>
  <si>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</si>
  <si>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</si>
  <si>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</si>
  <si>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</si>
  <si>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</si>
  <si>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</si>
  <si>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</si>
  <si>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</si>
  <si>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</si>
  <si>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</si>
  <si>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</si>
  <si>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</si>
  <si>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</si>
  <si>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</si>
  <si>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</si>
  <si>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</si>
  <si>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</si>
  <si>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</si>
  <si>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</si>
  <si>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</si>
  <si>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</si>
  <si>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</si>
  <si>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</si>
  <si>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</si>
  <si>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</si>
  <si>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</si>
  <si>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</si>
  <si>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</si>
  <si>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</si>
  <si>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</si>
  <si>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</si>
  <si>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</si>
  <si>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</si>
  <si>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</si>
  <si>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</si>
  <si>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</si>
  <si>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</si>
  <si>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</si>
  <si>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</si>
  <si>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</si>
  <si>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</si>
  <si>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</si>
  <si>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</si>
  <si>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</si>
  <si>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</si>
  <si>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</si>
  <si>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</si>
  <si>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</si>
  <si>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</si>
  <si>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</si>
  <si>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</si>
  <si>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</si>
  <si>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</si>
  <si>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</si>
  <si>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</si>
  <si>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</si>
  <si>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</si>
  <si>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</si>
  <si>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</si>
  <si>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</si>
  <si>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</si>
  <si>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</si>
  <si>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</si>
  <si>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</si>
  <si>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</si>
  <si>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</si>
  <si>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</si>
  <si>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</si>
  <si>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</si>
  <si>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</si>
  <si>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</si>
  <si>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</si>
  <si>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</si>
  <si>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</si>
  <si>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</si>
  <si>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</si>
  <si>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</si>
  <si>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</si>
  <si>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</si>
  <si>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</si>
  <si>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</si>
  <si>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</si>
  <si>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</si>
  <si>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</si>
  <si>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</si>
  <si>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</si>
  <si>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</si>
  <si>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</si>
  <si>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</si>
  <si>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</si>
  <si>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</si>
  <si>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</si>
  <si>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</si>
  <si>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</si>
  <si>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</si>
  <si>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</si>
  <si>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</si>
  <si>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</si>
  <si>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</si>
  <si>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</si>
  <si>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</si>
  <si>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</si>
  <si>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</si>
  <si>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</si>
  <si>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</si>
  <si>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</si>
  <si>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</si>
  <si>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</si>
  <si>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</si>
  <si>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</si>
  <si>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</si>
  <si>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</si>
  <si>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</si>
  <si>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</si>
  <si>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</si>
  <si>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</si>
  <si>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</si>
  <si>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</si>
  <si>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</si>
  <si>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</si>
  <si>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</si>
  <si>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</si>
  <si>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</si>
  <si>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</si>
  <si>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</si>
  <si>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</si>
  <si>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</si>
  <si>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</si>
  <si>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</si>
  <si>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</si>
  <si>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</si>
  <si>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</si>
  <si>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</si>
  <si>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</si>
  <si>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</si>
  <si>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</si>
  <si>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</si>
  <si>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</si>
  <si>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</si>
  <si>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</si>
  <si>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</si>
  <si>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</si>
  <si>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</si>
  <si>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</si>
  <si>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</si>
  <si>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</si>
  <si>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</si>
  <si>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</si>
  <si>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</si>
  <si>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</si>
  <si>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</si>
  <si>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</si>
  <si>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</si>
  <si>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</si>
  <si>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</si>
  <si>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</si>
  <si>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</si>
  <si>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</si>
  <si>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</si>
  <si>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</si>
  <si>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</si>
  <si>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</si>
  <si>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</si>
  <si>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</si>
  <si>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</si>
  <si>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</si>
  <si>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</si>
  <si>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</si>
  <si>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</si>
  <si>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</si>
  <si>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</si>
  <si>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</si>
  <si>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</si>
  <si>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</si>
  <si>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</si>
  <si>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</si>
  <si>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</si>
  <si>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</si>
  <si>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</si>
  <si>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</si>
  <si>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</si>
  <si>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</si>
  <si>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</si>
  <si>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</si>
  <si>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</si>
  <si>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</si>
  <si>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</si>
  <si>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</si>
  <si>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</si>
  <si>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</si>
  <si>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</si>
  <si>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</si>
  <si>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</si>
  <si>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</si>
  <si>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</si>
  <si>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</si>
  <si>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</si>
  <si>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</si>
  <si>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</si>
  <si>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</si>
  <si>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</si>
  <si>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</si>
  <si>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</si>
  <si>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</si>
  <si>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</si>
  <si>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</si>
  <si>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</si>
  <si>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</si>
  <si>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</si>
  <si>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</si>
  <si>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</si>
  <si>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</si>
  <si>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</si>
  <si>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</si>
  <si>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</si>
  <si>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</si>
  <si>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</si>
  <si>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</si>
  <si>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</si>
  <si>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</si>
  <si>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</si>
  <si>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</si>
  <si>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</si>
  <si>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</si>
  <si>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</si>
  <si>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</si>
  <si>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</si>
  <si>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</si>
  <si>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</si>
  <si>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</si>
  <si>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</si>
  <si>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</si>
  <si>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</si>
  <si>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</si>
  <si>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</si>
  <si>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</si>
  <si>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</si>
  <si>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</si>
  <si>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</si>
  <si>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</si>
  <si>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</si>
  <si>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</si>
  <si>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</si>
  <si>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</si>
  <si>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</si>
  <si>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</si>
  <si>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</si>
  <si>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</si>
  <si>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</si>
  <si>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</si>
  <si>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</si>
  <si>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</si>
  <si>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</si>
  <si>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</si>
  <si>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</si>
  <si>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</si>
  <si>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</si>
  <si>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</si>
  <si>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</si>
  <si>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</si>
  <si>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</si>
  <si>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</si>
  <si>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</si>
  <si>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</si>
  <si>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</si>
  <si>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</si>
  <si>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</si>
  <si>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</si>
  <si>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</si>
  <si>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</si>
  <si>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</si>
  <si>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</si>
  <si>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</si>
  <si>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</si>
  <si>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</si>
  <si>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</si>
  <si>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</si>
  <si>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</si>
  <si>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</si>
  <si>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</si>
  <si>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</si>
  <si>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</si>
  <si>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</si>
  <si>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</si>
  <si>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</si>
  <si>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</si>
  <si>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</si>
  <si>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</si>
  <si>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</si>
  <si>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</si>
  <si>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</si>
  <si>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</si>
  <si>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</si>
  <si>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</si>
  <si>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</si>
  <si>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</si>
  <si>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</si>
  <si>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</si>
  <si>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</si>
  <si>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</si>
  <si>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</si>
  <si>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</si>
  <si>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</si>
  <si>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</si>
  <si>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</si>
  <si>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</si>
  <si>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</si>
  <si>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</si>
  <si>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</si>
  <si>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</si>
  <si>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</si>
  <si>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</si>
  <si>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</si>
  <si>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</si>
  <si>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</si>
  <si>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</si>
  <si>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</si>
  <si>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</si>
  <si>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</si>
  <si>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</si>
  <si>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</si>
  <si>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</si>
  <si>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</si>
  <si>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</si>
  <si>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</si>
  <si>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</si>
  <si>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</si>
  <si>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</si>
  <si>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</si>
  <si>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</si>
  <si>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</si>
  <si>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</si>
  <si>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</si>
  <si>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</si>
  <si>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</si>
  <si>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</si>
  <si>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</si>
  <si>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</si>
  <si>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</si>
  <si>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</si>
  <si>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</si>
  <si>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</si>
  <si>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</si>
  <si>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</si>
  <si>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</si>
  <si>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</si>
  <si>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</si>
  <si>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</si>
  <si>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</si>
  <si>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</si>
  <si>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</si>
  <si>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</si>
  <si>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</si>
  <si>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</si>
  <si>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</si>
  <si>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</si>
  <si>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</si>
  <si>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</si>
  <si>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</si>
  <si>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</si>
  <si>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</si>
  <si>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</si>
  <si>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</si>
  <si>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</si>
  <si>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</si>
  <si>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</si>
  <si>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</si>
  <si>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</si>
  <si>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</si>
  <si>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</si>
  <si>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</si>
  <si>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</si>
  <si>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</si>
  <si>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</si>
  <si>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</si>
  <si>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</si>
  <si>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</si>
  <si>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</si>
  <si>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</si>
  <si>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</si>
  <si>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</si>
  <si>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</si>
  <si>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</si>
  <si>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</si>
  <si>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</si>
  <si>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</si>
  <si>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</si>
  <si>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</si>
  <si>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</si>
  <si>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</si>
  <si>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</si>
  <si>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</si>
  <si>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</si>
  <si>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</si>
  <si>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</si>
  <si>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</si>
  <si>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</si>
  <si>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</si>
  <si>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</si>
  <si>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</si>
  <si>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</si>
  <si>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</si>
  <si>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</si>
  <si>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</si>
  <si>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</si>
  <si>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</si>
  <si>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</si>
  <si>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</si>
  <si>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</si>
  <si>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</si>
  <si>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</si>
  <si>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</si>
  <si>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</si>
  <si>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</si>
  <si>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</si>
  <si>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</si>
  <si>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</si>
  <si>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</si>
  <si>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</si>
  <si>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</si>
  <si>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</si>
  <si>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</si>
  <si>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</si>
  <si>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</si>
  <si>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</si>
  <si>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</si>
  <si>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</si>
  <si>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</si>
  <si>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</si>
  <si>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</si>
  <si>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</si>
  <si>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</si>
  <si>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</si>
  <si>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</si>
  <si>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</si>
  <si>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</si>
  <si>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</si>
  <si>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</si>
  <si>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</si>
  <si>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</si>
  <si>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</si>
  <si>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</si>
  <si>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</si>
  <si>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</si>
  <si>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</si>
  <si>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</si>
  <si>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</si>
  <si>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</si>
  <si>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</si>
  <si>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</si>
  <si>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</si>
  <si>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</si>
  <si>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</si>
  <si>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</si>
  <si>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</si>
  <si>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</si>
  <si>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</si>
  <si>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</si>
  <si>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</si>
  <si>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</si>
  <si>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</si>
  <si>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</si>
  <si>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</si>
  <si>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</si>
  <si>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</si>
  <si>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</si>
  <si>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</si>
  <si>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</si>
  <si>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</si>
  <si>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</si>
  <si>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</si>
  <si>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</si>
  <si>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</si>
  <si>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</si>
  <si>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</si>
  <si>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</si>
  <si>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</si>
  <si>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</si>
  <si>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</si>
  <si>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</si>
  <si>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</si>
  <si>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</si>
  <si>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</si>
  <si>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</si>
  <si>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</si>
  <si>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</si>
  <si>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</si>
  <si>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</si>
  <si>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</si>
  <si>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</si>
  <si>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</si>
  <si>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</si>
  <si>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</si>
  <si>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</si>
  <si>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</si>
  <si>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</si>
  <si>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</si>
  <si>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</si>
  <si>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</si>
  <si>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</si>
  <si>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</si>
  <si>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</si>
  <si>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</si>
  <si>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</si>
  <si>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</si>
  <si>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</si>
  <si>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</si>
  <si>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</si>
  <si>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</si>
  <si>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</si>
  <si>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</si>
  <si>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</si>
  <si>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</si>
  <si>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</si>
  <si>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</si>
  <si>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</si>
  <si>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</si>
  <si>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</si>
  <si>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</si>
  <si>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</si>
  <si>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</si>
  <si>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</si>
  <si>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</si>
  <si>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</si>
  <si>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</si>
  <si>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</si>
  <si>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</si>
  <si>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</si>
  <si>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</si>
  <si>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</si>
  <si>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</si>
  <si>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</si>
  <si>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</si>
  <si>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</si>
  <si>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</si>
  <si>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</si>
  <si>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</si>
  <si>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</si>
  <si>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</si>
  <si>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</si>
  <si>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</si>
  <si>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</si>
  <si>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</si>
  <si>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</si>
  <si>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</si>
  <si>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</si>
  <si>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</si>
  <si>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</si>
  <si>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</si>
  <si>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</si>
  <si>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</si>
  <si>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</si>
  <si>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</si>
  <si>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</si>
  <si>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</si>
  <si>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</si>
  <si>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</si>
  <si>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</si>
  <si>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</si>
  <si>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</si>
  <si>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</si>
  <si>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</si>
  <si>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</si>
  <si>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</si>
  <si>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</si>
  <si>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</si>
  <si>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</si>
  <si>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</si>
  <si>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</si>
  <si>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</si>
  <si>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</si>
  <si>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</si>
  <si>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</si>
  <si>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</si>
  <si>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</si>
  <si>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</si>
  <si>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</si>
  <si>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</si>
  <si>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</si>
  <si>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</si>
  <si>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</si>
  <si>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</si>
  <si>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</si>
  <si>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</si>
  <si>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</si>
  <si>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</si>
  <si>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</si>
  <si>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</si>
  <si>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</si>
  <si>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</si>
  <si>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</si>
  <si>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</si>
  <si>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</si>
  <si>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</si>
  <si>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</si>
  <si>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</si>
  <si>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</si>
  <si>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</si>
  <si>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</si>
  <si>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</si>
  <si>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</si>
  <si>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</si>
  <si>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</si>
  <si>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</si>
  <si>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</si>
  <si>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</si>
  <si>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</si>
  <si>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</si>
  <si>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</si>
  <si>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</si>
  <si>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</si>
  <si>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</si>
  <si>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</si>
  <si>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</si>
  <si>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</si>
  <si>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</si>
  <si>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</si>
  <si>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</si>
  <si>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</si>
  <si>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</si>
  <si>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</si>
  <si>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</si>
  <si>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</si>
  <si>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</si>
  <si>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</si>
  <si>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</si>
  <si>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</si>
  <si>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</si>
  <si>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</si>
  <si>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</si>
  <si>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</si>
  <si>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</si>
  <si>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</si>
  <si>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</si>
  <si>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</si>
  <si>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</si>
  <si>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</si>
  <si>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</si>
  <si>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</si>
  <si>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</si>
  <si>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</si>
  <si>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</si>
  <si>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</si>
  <si>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</si>
  <si>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</si>
  <si>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</si>
  <si>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</si>
  <si>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</si>
  <si>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</si>
  <si>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</si>
  <si>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</si>
  <si>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</si>
  <si>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</si>
  <si>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</si>
  <si>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</si>
  <si>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</si>
  <si>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</si>
  <si>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</si>
  <si>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</si>
  <si>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</si>
  <si>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</si>
  <si>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</si>
  <si>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</si>
  <si>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</si>
  <si>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</si>
  <si>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</si>
  <si>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</si>
  <si>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</si>
  <si>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</si>
  <si>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</si>
  <si>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</si>
  <si>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</si>
  <si>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</si>
  <si>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</si>
  <si>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</si>
  <si>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</si>
  <si>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</si>
  <si>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</si>
  <si>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</si>
  <si>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</si>
  <si>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</si>
  <si>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</si>
  <si>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</si>
  <si>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</si>
  <si>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</si>
  <si>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</si>
  <si>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</si>
  <si>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</si>
  <si>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</si>
  <si>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</si>
  <si>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</si>
  <si>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</si>
  <si>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</si>
  <si>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</si>
  <si>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</si>
  <si>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</si>
  <si>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</si>
  <si>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</si>
  <si>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</si>
  <si>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</si>
  <si>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</si>
  <si>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</si>
  <si>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</si>
  <si>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</si>
  <si>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</si>
  <si>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</si>
  <si>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</si>
  <si>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</si>
  <si>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</si>
  <si>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</si>
  <si>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</si>
  <si>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</si>
  <si>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</si>
  <si>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</si>
  <si>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</si>
  <si>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</si>
  <si>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</si>
  <si>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</si>
  <si>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</si>
  <si>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</si>
  <si>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</si>
  <si>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</si>
  <si>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</si>
  <si>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</si>
  <si>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</si>
  <si>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</si>
  <si>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</si>
  <si>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</si>
  <si>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</si>
  <si>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</si>
  <si>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</si>
  <si>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</si>
  <si>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</si>
  <si>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</si>
  <si>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</si>
  <si>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</si>
  <si>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</si>
  <si>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</si>
  <si>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</si>
  <si>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</si>
  <si>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</si>
  <si>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</si>
  <si>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</si>
  <si>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</si>
  <si>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</si>
  <si>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</si>
  <si>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</si>
  <si>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</si>
  <si>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</si>
  <si>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</si>
  <si>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</si>
  <si>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</si>
  <si>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</si>
  <si>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</si>
  <si>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</si>
  <si>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</si>
  <si>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</si>
  <si>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</si>
  <si>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</si>
  <si>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</si>
  <si>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</si>
  <si>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</si>
  <si>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</si>
  <si>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</si>
  <si>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</si>
  <si>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</si>
  <si>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</si>
  <si>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</si>
  <si>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</si>
  <si>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</si>
  <si>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</si>
  <si>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</si>
  <si>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</si>
  <si>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</si>
  <si>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</si>
  <si>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</si>
  <si>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</si>
  <si>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</si>
  <si>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</si>
  <si>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</si>
  <si>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</si>
  <si>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</si>
  <si>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</si>
  <si>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</si>
  <si>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</si>
  <si>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</si>
  <si>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</si>
  <si>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</si>
  <si>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</si>
  <si>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</si>
  <si>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</si>
  <si>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</si>
  <si>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</si>
  <si>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</si>
  <si>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</si>
  <si>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</si>
  <si>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</si>
  <si>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</si>
  <si>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</si>
  <si>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</si>
  <si>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</si>
  <si>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</si>
  <si>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</si>
  <si>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</si>
  <si>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</si>
  <si>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</si>
  <si>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</si>
  <si>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</si>
  <si>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</si>
  <si>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</si>
  <si>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</si>
  <si>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</si>
  <si>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</si>
  <si>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</si>
  <si>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</si>
  <si>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</si>
  <si>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</si>
  <si>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</si>
  <si>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</si>
  <si>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</si>
  <si>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</si>
  <si>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</si>
  <si>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</si>
  <si>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</si>
  <si>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</si>
  <si>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</si>
  <si>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</si>
  <si>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</si>
  <si>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</si>
  <si>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</si>
  <si>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</si>
  <si>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</si>
  <si>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</si>
  <si>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</si>
  <si>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</si>
  <si>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</si>
  <si>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</si>
  <si>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</si>
  <si>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</si>
  <si>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</si>
  <si>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</si>
  <si>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</si>
  <si>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</si>
  <si>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</si>
  <si>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</si>
  <si>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</si>
  <si>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</si>
  <si>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</si>
  <si>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</si>
  <si>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</si>
  <si>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</si>
  <si>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</si>
  <si>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</si>
  <si>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</si>
  <si>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</si>
  <si>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</si>
  <si>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</si>
  <si>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</si>
  <si>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</si>
  <si>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</si>
  <si>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</si>
  <si>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</si>
  <si>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</si>
  <si>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</si>
  <si>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</si>
  <si>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</si>
  <si>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</si>
  <si>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</si>
  <si>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</si>
  <si>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</si>
  <si>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</si>
  <si>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</si>
  <si>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</si>
  <si>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</si>
  <si>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</si>
  <si>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</si>
  <si>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</si>
  <si>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</si>
  <si>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</si>
  <si>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</si>
  <si>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</si>
  <si>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</si>
  <si>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</si>
  <si>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</si>
  <si>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</si>
  <si>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</si>
  <si>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</si>
  <si>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</si>
  <si>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</si>
  <si>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</si>
  <si>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</si>
  <si>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</si>
  <si>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</si>
  <si>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</si>
  <si>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</si>
  <si>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</si>
  <si>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</si>
  <si>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</si>
  <si>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</si>
  <si>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</si>
  <si>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</si>
  <si>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</si>
  <si>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</si>
  <si>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</si>
  <si>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</si>
  <si>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</si>
  <si>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</si>
  <si>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</si>
  <si>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</si>
  <si>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</si>
  <si>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</si>
  <si>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</si>
  <si>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</si>
  <si>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</si>
  <si>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</si>
  <si>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</si>
  <si>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</si>
  <si>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</si>
  <si>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</si>
  <si>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</si>
  <si>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</si>
  <si>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</si>
  <si>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</si>
  <si>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</si>
  <si>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</si>
  <si>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</si>
  <si>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</si>
  <si>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</si>
  <si>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</si>
  <si>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</si>
  <si>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</si>
  <si>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</si>
  <si>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</si>
  <si>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</si>
  <si>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</si>
  <si>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</si>
  <si>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</si>
  <si>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</si>
  <si>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</si>
  <si>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</si>
  <si>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</si>
  <si>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</si>
  <si>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</si>
  <si>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</si>
  <si>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</si>
  <si>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</si>
  <si>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</si>
  <si>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</si>
  <si>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</si>
  <si>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</si>
  <si>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</si>
  <si>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</si>
  <si>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</si>
  <si>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</si>
  <si>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</si>
  <si>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</si>
  <si>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</si>
  <si>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</si>
  <si>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</si>
  <si>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</si>
  <si>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</si>
  <si>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</si>
  <si>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</si>
  <si>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</si>
  <si>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</si>
  <si>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</si>
  <si>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</si>
  <si>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</si>
  <si>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</si>
  <si>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</si>
  <si>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</si>
  <si>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</si>
  <si>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</si>
  <si>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</si>
  <si>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</si>
  <si>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</si>
  <si>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</si>
  <si>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</si>
  <si>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</si>
  <si>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</si>
  <si>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</si>
  <si>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</si>
  <si>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</si>
  <si>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</si>
  <si>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</si>
  <si>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</si>
  <si>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</si>
  <si>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</si>
  <si>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</si>
  <si>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</si>
  <si>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</si>
  <si>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</si>
  <si>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</si>
  <si>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</si>
  <si>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</si>
  <si>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</si>
  <si>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</si>
  <si>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</si>
  <si>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</si>
  <si>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</si>
  <si>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</si>
  <si>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</si>
  <si>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</si>
  <si>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</si>
  <si>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</si>
  <si>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</si>
  <si>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</si>
  <si>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</si>
  <si>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</si>
  <si>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</si>
  <si>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</si>
  <si>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</si>
  <si>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</si>
  <si>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</si>
  <si>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</si>
  <si>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</si>
  <si>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</si>
  <si>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</si>
  <si>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</si>
  <si>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</si>
  <si>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</si>
  <si>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</si>
  <si>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</si>
  <si>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</si>
  <si>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</si>
  <si>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</si>
  <si>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</si>
  <si>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</si>
  <si>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</si>
  <si>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</si>
  <si>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</si>
  <si>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</si>
  <si>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</si>
  <si>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</si>
  <si>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</si>
  <si>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</si>
  <si>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</si>
  <si>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</si>
  <si>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</si>
  <si>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</si>
  <si>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</si>
  <si>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</si>
  <si>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</si>
  <si>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</si>
  <si>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</si>
  <si>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</si>
  <si>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</si>
  <si>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</si>
  <si>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</si>
  <si>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</si>
  <si>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</si>
  <si>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</si>
  <si>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</si>
  <si>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</si>
  <si>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</si>
  <si>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</si>
  <si>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</si>
  <si>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</si>
  <si>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</si>
  <si>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</si>
  <si>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</si>
  <si>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</si>
  <si>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</si>
  <si>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</si>
  <si>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</si>
  <si>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</si>
  <si>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</si>
  <si>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</si>
  <si>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</si>
  <si>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</si>
  <si>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</si>
  <si>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</si>
  <si>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</si>
  <si>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</si>
  <si>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</si>
  <si>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</si>
  <si>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</si>
  <si>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</si>
  <si>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</si>
  <si>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</si>
  <si>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</si>
  <si>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</si>
  <si>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</si>
  <si>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</si>
  <si>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</si>
  <si>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</si>
  <si>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</si>
  <si>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</si>
  <si>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</si>
  <si>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</si>
  <si>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</si>
  <si>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</si>
  <si>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</si>
  <si>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</si>
  <si>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</si>
  <si>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</si>
  <si>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</si>
  <si>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</si>
  <si>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</si>
  <si>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</si>
  <si>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</si>
  <si>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</si>
  <si>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</si>
  <si>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</si>
  <si>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</si>
  <si>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</si>
  <si>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</si>
  <si>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</si>
  <si>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</si>
  <si>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</si>
  <si>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</si>
  <si>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</si>
  <si>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</si>
  <si>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</si>
  <si>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</si>
  <si>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</si>
  <si>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</si>
  <si>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</si>
  <si>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</si>
  <si>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</si>
  <si>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</si>
  <si>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</si>
  <si>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</si>
  <si>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</si>
  <si>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</si>
  <si>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</si>
  <si>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</si>
  <si>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</si>
  <si>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</si>
  <si>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</si>
  <si>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</si>
  <si>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</si>
  <si>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</si>
  <si>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</si>
  <si>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</si>
  <si>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</si>
  <si>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</si>
  <si>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</si>
  <si>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</si>
  <si>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</si>
  <si>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</si>
  <si>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</si>
  <si>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</si>
  <si>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</si>
  <si>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</si>
  <si>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</si>
  <si>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</si>
  <si>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</si>
  <si>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</si>
  <si>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</si>
  <si>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</si>
  <si>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</si>
  <si>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</si>
  <si>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</si>
  <si>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</si>
  <si>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</si>
  <si>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</si>
  <si>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</si>
  <si>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</si>
  <si>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</si>
  <si>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</si>
  <si>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</si>
  <si>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</si>
  <si>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</si>
  <si>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</si>
  <si>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</si>
  <si>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</si>
  <si>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</si>
  <si>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</si>
  <si>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</si>
  <si>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</si>
  <si>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</si>
  <si>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</si>
  <si>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</si>
  <si>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</si>
  <si>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</si>
  <si>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</si>
  <si>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</si>
  <si>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</si>
  <si>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</si>
  <si>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</si>
  <si>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</si>
  <si>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</si>
  <si>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</si>
  <si>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</si>
  <si>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</si>
  <si>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</si>
  <si>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</si>
  <si>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</si>
  <si>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</si>
  <si>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</si>
  <si>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</si>
  <si>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</si>
  <si>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</si>
  <si>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</si>
  <si>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</si>
  <si>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</si>
  <si>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</si>
  <si>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</si>
  <si>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</si>
  <si>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</si>
  <si>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</si>
  <si>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</si>
  <si>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</si>
  <si>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</si>
  <si>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</si>
  <si>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</si>
  <si>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</si>
  <si>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</si>
  <si>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</si>
  <si>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</si>
  <si>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</si>
  <si>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</si>
  <si>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</si>
  <si>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</si>
  <si>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</si>
  <si>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</si>
  <si>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</si>
  <si>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</si>
  <si>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</si>
  <si>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</si>
  <si>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</si>
  <si>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</si>
  <si>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</si>
  <si>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</si>
  <si>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</si>
  <si>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</si>
  <si>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</si>
  <si>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</si>
  <si>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</si>
  <si>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</si>
  <si>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</si>
  <si>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</si>
  <si>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</si>
  <si>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</si>
  <si>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</si>
  <si>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</si>
  <si>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</si>
  <si>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</si>
  <si>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</si>
  <si>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</si>
  <si>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</si>
  <si>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</si>
  <si>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</si>
  <si>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</si>
  <si>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</si>
  <si>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</si>
  <si>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</si>
  <si>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</si>
  <si>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</si>
  <si>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</si>
  <si>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</si>
  <si>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</si>
  <si>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</si>
  <si>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</si>
  <si>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</si>
  <si>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</si>
  <si>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</si>
  <si>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</si>
  <si>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</si>
  <si>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</si>
  <si>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</si>
  <si>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</si>
  <si>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</si>
  <si>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</si>
  <si>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</si>
  <si>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</si>
  <si>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</si>
  <si>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</si>
  <si>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</si>
  <si>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</si>
  <si>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</si>
  <si>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</si>
  <si>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</si>
  <si>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</si>
  <si>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</si>
  <si>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</si>
  <si>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</si>
  <si>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</si>
  <si>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</si>
  <si>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</si>
  <si>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</si>
  <si>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</si>
  <si>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</si>
  <si>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</si>
  <si>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</si>
  <si>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</si>
  <si>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</si>
  <si>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</si>
  <si>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</si>
  <si>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</si>
  <si>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</si>
  <si>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</si>
  <si>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</si>
  <si>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</si>
  <si>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</si>
  <si>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</si>
  <si>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</si>
  <si>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</si>
  <si>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</si>
  <si>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</si>
  <si>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</si>
  <si>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</si>
  <si>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</si>
  <si>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</si>
  <si>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</si>
  <si>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</si>
  <si>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</si>
  <si>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</si>
  <si>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</si>
  <si>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</si>
  <si>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</si>
  <si>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</si>
  <si>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</si>
  <si>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</si>
  <si>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</si>
  <si>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</si>
  <si>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</si>
  <si>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</si>
  <si>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</si>
  <si>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</si>
  <si>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</si>
  <si>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</si>
  <si>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</si>
  <si>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</si>
  <si>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</si>
  <si>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</si>
  <si>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</si>
  <si>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</si>
  <si>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</si>
  <si>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</si>
  <si>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</si>
  <si>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</si>
  <si>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</si>
  <si>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</si>
  <si>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</si>
  <si>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</si>
  <si>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</si>
  <si>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</si>
  <si>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</si>
  <si>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</si>
  <si>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</si>
  <si>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</si>
  <si>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</si>
  <si>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</si>
  <si>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</si>
  <si>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</si>
  <si>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</si>
  <si>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</si>
  <si>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</si>
  <si>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</si>
  <si>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</si>
  <si>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</si>
  <si>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</si>
  <si>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</si>
  <si>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</si>
  <si>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</si>
  <si>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</si>
  <si>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</si>
  <si>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</si>
  <si>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</si>
  <si>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</si>
  <si>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</si>
  <si>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</si>
  <si>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</si>
  <si>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</si>
  <si>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</si>
  <si>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</si>
  <si>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</si>
  <si>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</si>
  <si>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</si>
  <si>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</si>
  <si>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</si>
  <si>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</si>
  <si>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</si>
  <si>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</si>
  <si>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</si>
  <si>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</si>
  <si>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</si>
  <si>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</si>
  <si>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</si>
  <si>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</si>
  <si>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</si>
  <si>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</si>
  <si>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</si>
  <si>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</si>
  <si>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</si>
  <si>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</si>
  <si>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</si>
  <si>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</si>
  <si>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</si>
  <si>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</si>
  <si>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</si>
  <si>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</si>
  <si>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</si>
  <si>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</si>
  <si>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</si>
  <si>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</si>
  <si>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</si>
  <si>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</si>
  <si>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</si>
  <si>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</si>
  <si>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</si>
  <si>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</si>
  <si>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</si>
  <si>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</si>
  <si>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</si>
  <si>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</si>
  <si>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</si>
  <si>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</si>
  <si>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</si>
  <si>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</si>
  <si>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</si>
  <si>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</si>
  <si>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</si>
  <si>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</si>
  <si>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</si>
  <si>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</si>
  <si>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</si>
  <si>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</si>
  <si>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</si>
  <si>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</si>
  <si>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</si>
  <si>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</si>
  <si>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</si>
  <si>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</si>
  <si>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</si>
  <si>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</si>
  <si>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</si>
  <si>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</si>
  <si>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</si>
  <si>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</si>
  <si>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</si>
  <si>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</si>
  <si>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</si>
  <si>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</si>
  <si>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</si>
  <si>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</si>
  <si>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</si>
  <si>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</si>
  <si>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</si>
  <si>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</si>
  <si>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</si>
  <si>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</si>
  <si>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</si>
  <si>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</si>
  <si>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</si>
  <si>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</si>
  <si>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</si>
  <si>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</si>
  <si>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</si>
  <si>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</si>
  <si>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</si>
  <si>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</si>
  <si>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</si>
  <si>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</si>
  <si>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</si>
  <si>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</si>
  <si>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</si>
  <si>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</si>
  <si>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</si>
  <si>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</si>
  <si>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</si>
  <si>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</si>
  <si>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</si>
  <si>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</si>
  <si>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</si>
  <si>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</si>
  <si>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</si>
  <si>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</si>
  <si>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</si>
  <si>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</si>
  <si>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</si>
  <si>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</si>
  <si>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</si>
  <si>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</si>
  <si>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</si>
  <si>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</si>
  <si>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</si>
  <si>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</si>
  <si>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</si>
  <si>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</si>
  <si>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</si>
  <si>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</si>
  <si>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</si>
  <si>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</si>
  <si>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</si>
  <si>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</si>
  <si>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</si>
  <si>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</si>
  <si>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</si>
  <si>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</si>
  <si>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</si>
  <si>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</si>
  <si>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</si>
  <si>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</si>
  <si>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</si>
  <si>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</si>
  <si>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</si>
  <si>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</si>
  <si>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</si>
  <si>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</si>
  <si>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</si>
  <si>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</si>
  <si>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</si>
  <si>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</si>
  <si>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</si>
  <si>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</si>
  <si>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</si>
  <si>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</si>
  <si>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</si>
  <si>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</si>
  <si>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</si>
  <si>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</si>
  <si>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</si>
  <si>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</si>
  <si>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</si>
  <si>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</si>
  <si>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</si>
  <si>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</si>
  <si>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</si>
  <si>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</si>
  <si>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</si>
  <si>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</si>
  <si>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</si>
  <si>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</si>
  <si>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</si>
  <si>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</si>
  <si>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</si>
  <si>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</si>
  <si>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</si>
  <si>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</si>
  <si>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</si>
  <si>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</si>
  <si>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</si>
  <si>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</si>
  <si>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</si>
  <si>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</si>
  <si>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</si>
  <si>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</si>
  <si>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</si>
  <si>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</si>
  <si>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</si>
  <si>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</si>
  <si>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</si>
  <si>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</si>
  <si>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</si>
  <si>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</si>
  <si>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</si>
  <si>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</si>
  <si>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</si>
  <si>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</si>
  <si>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</si>
  <si>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</si>
  <si>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</si>
  <si>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</si>
  <si>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</si>
  <si>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</si>
  <si>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</si>
  <si>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</si>
  <si>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</si>
  <si>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</si>
  <si>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</si>
  <si>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</si>
  <si>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</si>
  <si>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</si>
  <si>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</si>
  <si>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</si>
  <si>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</si>
  <si>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</si>
  <si>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</si>
  <si>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</si>
  <si>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</si>
  <si>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</si>
  <si>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</si>
  <si>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</si>
  <si>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</si>
  <si>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</si>
  <si>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</si>
  <si>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</si>
  <si>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</si>
  <si>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</si>
  <si>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</si>
  <si>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</si>
  <si>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</si>
  <si>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</si>
  <si>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</si>
  <si>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</si>
  <si>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</si>
  <si>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</si>
  <si>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</si>
  <si>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</si>
  <si>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</si>
  <si>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</si>
  <si>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</si>
  <si>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</si>
  <si>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</si>
  <si>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</si>
  <si>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</si>
  <si>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</si>
  <si>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</si>
  <si>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</si>
  <si>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</si>
  <si>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</si>
  <si>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</si>
  <si>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</si>
  <si>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</si>
  <si>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</si>
  <si>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</si>
  <si>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</si>
  <si>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</si>
  <si>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</si>
  <si>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</si>
  <si>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</si>
  <si>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</si>
  <si>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</si>
  <si>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</si>
  <si>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</si>
  <si>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</si>
  <si>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</si>
  <si>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</si>
  <si>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</si>
  <si>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</si>
  <si>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</si>
  <si>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</si>
  <si>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</si>
  <si>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</si>
  <si>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</si>
  <si>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</si>
  <si>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</si>
  <si>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</si>
  <si>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</si>
  <si>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</si>
  <si>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</si>
  <si>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</si>
  <si>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</si>
  <si>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</si>
  <si>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</si>
  <si>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</si>
  <si>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</si>
  <si>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</si>
  <si>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</si>
  <si>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</si>
  <si>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</si>
  <si>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</si>
  <si>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</si>
  <si>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</si>
  <si>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</si>
  <si>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</si>
  <si>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</si>
  <si>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</si>
  <si>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</si>
  <si>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</si>
  <si>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</si>
  <si>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</si>
  <si>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</si>
  <si>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</si>
  <si>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</si>
  <si>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</si>
  <si>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</si>
  <si>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</si>
  <si>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</si>
  <si>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</si>
  <si>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</si>
  <si>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</si>
  <si>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</si>
  <si>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</si>
  <si>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</si>
  <si>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</si>
  <si>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</si>
  <si>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</si>
  <si>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</si>
  <si>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</si>
  <si>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</si>
  <si>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</si>
  <si>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</si>
  <si>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</si>
  <si>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</si>
  <si>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</si>
  <si>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</si>
  <si>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</si>
  <si>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</si>
  <si>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</si>
  <si>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</si>
  <si>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</si>
  <si>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</si>
  <si>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</si>
  <si>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</si>
  <si>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</si>
  <si>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</si>
  <si>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</si>
  <si>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</si>
  <si>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</si>
  <si>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</si>
  <si>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</si>
  <si>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</si>
  <si>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</si>
  <si>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</si>
  <si>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</si>
  <si>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</si>
  <si>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</si>
  <si>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</si>
  <si>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</si>
  <si>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</si>
  <si>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</si>
  <si>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</si>
  <si>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</si>
  <si>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</si>
  <si>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</si>
  <si>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</si>
  <si>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</si>
  <si>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</si>
  <si>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</si>
  <si>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</si>
  <si>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</si>
  <si>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</si>
  <si>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</si>
  <si>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</si>
  <si>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</si>
  <si>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</si>
  <si>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</si>
  <si>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</si>
  <si>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</si>
  <si>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</si>
  <si>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</si>
  <si>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</si>
  <si>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</si>
  <si>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</si>
  <si>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</si>
  <si>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</si>
  <si>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</si>
  <si>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</si>
  <si>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</si>
  <si>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</si>
  <si>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</si>
  <si>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</si>
  <si>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</si>
  <si>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</si>
  <si>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</si>
  <si>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</si>
  <si>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</si>
  <si>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</si>
  <si>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</si>
  <si>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</si>
  <si>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</si>
  <si>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</si>
  <si>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</si>
  <si>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</si>
  <si>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</si>
  <si>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</si>
  <si>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</si>
  <si>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</si>
  <si>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</si>
  <si>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</si>
  <si>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</si>
  <si>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</si>
  <si>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</si>
  <si>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</si>
  <si>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</si>
  <si>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</si>
  <si>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</si>
  <si>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</si>
  <si>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</si>
  <si>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</si>
  <si>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</si>
  <si>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</si>
  <si>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</si>
  <si>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</si>
  <si>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</si>
  <si>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</si>
  <si>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</si>
  <si>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</si>
  <si>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</si>
  <si>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</si>
  <si>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</si>
  <si>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</si>
  <si>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</si>
  <si>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</si>
  <si>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</si>
  <si>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</si>
  <si>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</si>
  <si>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</si>
  <si>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</si>
  <si>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</si>
  <si>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</si>
  <si>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</si>
  <si>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</si>
  <si>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</si>
  <si>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</si>
  <si>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</si>
  <si>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</si>
  <si>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</si>
  <si>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</si>
  <si>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</si>
  <si>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</si>
  <si>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</si>
  <si>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</si>
  <si>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</si>
  <si>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</si>
  <si>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</si>
  <si>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</si>
  <si>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</si>
  <si>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</si>
  <si>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</si>
  <si>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</si>
  <si>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</si>
  <si>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</si>
  <si>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</si>
  <si>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</si>
  <si>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</si>
  <si>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</si>
  <si>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</si>
  <si>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</si>
  <si>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</si>
  <si>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</si>
  <si>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</si>
  <si>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</si>
  <si>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</si>
  <si>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</si>
  <si>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</si>
  <si>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</si>
  <si>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</si>
  <si>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</si>
  <si>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</si>
  <si>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</si>
  <si>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</si>
  <si>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</si>
  <si>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</si>
  <si>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</si>
  <si>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</si>
  <si>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</si>
  <si>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</si>
  <si>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</si>
  <si>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</si>
  <si>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</si>
  <si>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</si>
  <si>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</si>
  <si>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</si>
  <si>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</si>
  <si>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</si>
  <si>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</si>
  <si>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</si>
  <si>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</si>
  <si>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</si>
  <si>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</si>
  <si>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</si>
  <si>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</si>
  <si>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</si>
  <si>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</si>
  <si>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</si>
  <si>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</si>
  <si>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</si>
  <si>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</si>
  <si>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</si>
  <si>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</si>
  <si>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</si>
  <si>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</si>
  <si>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</si>
  <si>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</si>
  <si>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</si>
  <si>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</si>
  <si>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</si>
  <si>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</si>
  <si>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</si>
  <si>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</si>
  <si>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</si>
  <si>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</si>
  <si>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</si>
  <si>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</si>
  <si>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</si>
  <si>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</si>
  <si>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</si>
  <si>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</si>
  <si>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</si>
  <si>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</si>
  <si>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</si>
  <si>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</si>
  <si>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</si>
  <si>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</si>
  <si>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</si>
  <si>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</si>
  <si>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</si>
  <si>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</si>
  <si>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</si>
  <si>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</si>
  <si>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</si>
  <si>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</si>
  <si>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</si>
  <si>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</si>
  <si>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</si>
  <si>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</si>
  <si>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</si>
  <si>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</si>
  <si>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</si>
  <si>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</si>
  <si>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</si>
  <si>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</si>
  <si>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</si>
  <si>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</si>
  <si>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</si>
  <si>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</si>
  <si>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</si>
  <si>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</si>
  <si>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</si>
  <si>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</si>
  <si>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</si>
  <si>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</si>
  <si>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</si>
  <si>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</si>
  <si>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</si>
  <si>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</si>
  <si>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</si>
  <si>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</si>
  <si>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</si>
  <si>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</si>
  <si>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</si>
  <si>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</si>
  <si>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</si>
  <si>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</si>
  <si>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</si>
  <si>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</si>
  <si>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</si>
  <si>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</si>
  <si>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</si>
  <si>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</si>
  <si>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</si>
  <si>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</si>
  <si>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</si>
  <si>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</si>
  <si>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</si>
  <si>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</si>
  <si>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</si>
  <si>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</si>
  <si>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</si>
  <si>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</si>
  <si>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</si>
  <si>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</si>
  <si>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</si>
  <si>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</si>
  <si>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</si>
  <si>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</si>
  <si>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</si>
  <si>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</si>
  <si>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</si>
  <si>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</si>
  <si>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</si>
  <si>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</si>
  <si>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</si>
  <si>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</si>
  <si>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</si>
  <si>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</si>
  <si>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</si>
  <si>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</si>
  <si>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</si>
  <si>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</si>
  <si>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</si>
  <si>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</si>
  <si>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</si>
  <si>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</si>
  <si>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</si>
  <si>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</si>
  <si>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</si>
  <si>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</si>
  <si>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</si>
  <si>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</si>
  <si>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</si>
  <si>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</si>
  <si>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</si>
  <si>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</si>
  <si>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</si>
  <si>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</si>
  <si>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</si>
  <si>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</si>
  <si>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</si>
  <si>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</si>
  <si>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</si>
  <si>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</si>
  <si>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</si>
  <si>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</si>
  <si>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</si>
  <si>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</si>
  <si>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</si>
  <si>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</si>
  <si>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</si>
  <si>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</si>
  <si>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</si>
  <si>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</si>
  <si>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</si>
  <si>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</si>
  <si>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</si>
  <si>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</si>
  <si>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</si>
  <si>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</si>
  <si>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</si>
  <si>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</si>
  <si>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</si>
  <si>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</si>
  <si>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</si>
  <si>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</si>
  <si>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</si>
  <si>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</si>
  <si>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</si>
  <si>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</si>
  <si>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</si>
  <si>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</si>
  <si>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</si>
  <si>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</si>
  <si>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</si>
  <si>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</si>
  <si>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</si>
  <si>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</si>
  <si>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</si>
  <si>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</si>
  <si>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</si>
  <si>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</si>
  <si>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</si>
  <si>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</si>
  <si>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</si>
  <si>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</si>
  <si>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</si>
  <si>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</si>
  <si>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</si>
  <si>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</si>
  <si>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</si>
  <si>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</si>
  <si>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</si>
  <si>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</si>
  <si>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</si>
  <si>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</si>
  <si>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</si>
  <si>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</si>
  <si>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</si>
  <si>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</si>
  <si>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</si>
  <si>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</si>
  <si>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</si>
  <si>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</si>
  <si>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</si>
  <si>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</si>
  <si>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</si>
  <si>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</si>
  <si>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</si>
  <si>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</si>
  <si>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</si>
  <si>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</si>
  <si>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</si>
  <si>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</si>
  <si>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</si>
  <si>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</si>
  <si>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</si>
  <si>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</si>
  <si>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</si>
  <si>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</si>
  <si>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</si>
  <si>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</si>
  <si>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</si>
  <si>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</si>
  <si>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</si>
  <si>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</si>
  <si>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</si>
  <si>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</si>
  <si>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</si>
  <si>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</si>
  <si>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</si>
  <si>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</si>
  <si>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</si>
  <si>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</si>
  <si>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</si>
  <si>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</si>
  <si>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</si>
  <si>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</si>
  <si>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</si>
  <si>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</si>
  <si>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</si>
  <si>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</si>
  <si>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</si>
  <si>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</si>
  <si>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</si>
  <si>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</si>
  <si>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</si>
  <si>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</si>
  <si>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</si>
  <si>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</si>
  <si>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</si>
  <si>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</si>
  <si>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</si>
  <si>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</si>
  <si>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</si>
  <si>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</si>
  <si>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</si>
  <si>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</si>
  <si>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</si>
  <si>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</si>
  <si>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</si>
  <si>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</si>
  <si>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</si>
  <si>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</si>
  <si>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</si>
  <si>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</si>
  <si>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</si>
  <si>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</si>
  <si>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</si>
  <si>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</si>
  <si>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</si>
  <si>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</si>
  <si>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</si>
  <si>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</si>
  <si>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</si>
  <si>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</si>
  <si>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</si>
  <si>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</si>
  <si>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</si>
  <si>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</si>
  <si>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</si>
  <si>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</si>
  <si>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</si>
  <si>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</si>
  <si>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</si>
  <si>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</si>
  <si>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</si>
  <si>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</si>
  <si>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</si>
  <si>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</si>
  <si>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</si>
  <si>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</si>
  <si>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</si>
  <si>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</si>
  <si>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</si>
  <si>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</si>
  <si>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</si>
  <si>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</si>
  <si>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</si>
  <si>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</si>
  <si>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</si>
  <si>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</si>
  <si>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</si>
  <si>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</si>
  <si>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</si>
  <si>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</si>
  <si>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</si>
  <si>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</si>
  <si>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</si>
  <si>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</si>
  <si>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</si>
  <si>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</si>
  <si>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</si>
  <si>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</si>
  <si>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</si>
  <si>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</si>
  <si>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</si>
  <si>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</si>
  <si>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</si>
  <si>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</si>
  <si>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</si>
  <si>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</si>
  <si>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</si>
  <si>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</si>
  <si>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</si>
  <si>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</si>
  <si>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</si>
  <si>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</si>
  <si>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</si>
  <si>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</si>
  <si>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</si>
  <si>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</si>
  <si>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</si>
  <si>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</si>
  <si>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</si>
  <si>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</si>
  <si>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</si>
  <si>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</si>
  <si>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</si>
  <si>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</si>
  <si>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</si>
  <si>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</si>
  <si>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</si>
  <si>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</si>
  <si>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</si>
  <si>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</si>
  <si>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</si>
  <si>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</si>
  <si>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</si>
  <si>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</si>
  <si>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</si>
  <si>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</si>
  <si>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</si>
  <si>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</si>
  <si>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</si>
  <si>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</si>
  <si>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</si>
  <si>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</si>
  <si>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</si>
  <si>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</si>
  <si>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</si>
  <si>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</si>
  <si>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</si>
  <si>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</si>
  <si>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</si>
  <si>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</si>
  <si>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</si>
  <si>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</si>
  <si>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</si>
  <si>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</si>
  <si>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</si>
  <si>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</si>
  <si>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</si>
  <si>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</si>
  <si>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</si>
  <si>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</si>
  <si>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</si>
  <si>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</si>
  <si>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</si>
  <si>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</si>
  <si>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</si>
  <si>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</si>
  <si>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</si>
  <si>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</si>
  <si>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</si>
  <si>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</si>
  <si>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</si>
  <si>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</si>
  <si>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</si>
  <si>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</si>
  <si>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</si>
  <si>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</si>
  <si>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</si>
  <si>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</si>
  <si>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</si>
  <si>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</si>
  <si>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</si>
  <si>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</si>
  <si>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</si>
  <si>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</si>
  <si>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</si>
  <si>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</si>
  <si>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</si>
  <si>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</si>
  <si>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</si>
  <si>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</si>
  <si>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</si>
  <si>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</si>
  <si>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</si>
  <si>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</si>
  <si>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</si>
  <si>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</si>
  <si>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</si>
  <si>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</si>
  <si>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</si>
  <si>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</si>
  <si>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</si>
  <si>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</si>
  <si>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</si>
  <si>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</si>
  <si>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</si>
  <si>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</si>
  <si>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</si>
  <si>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</si>
  <si>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</si>
  <si>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</si>
  <si>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</si>
  <si>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</si>
  <si>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</si>
  <si>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</si>
  <si>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</si>
  <si>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</si>
  <si>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</si>
  <si>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</si>
  <si>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</si>
  <si>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</si>
  <si>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</si>
  <si>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</si>
  <si>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</si>
  <si>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</si>
  <si>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</si>
  <si>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</si>
  <si>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</si>
  <si>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</si>
  <si>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</si>
  <si>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</si>
  <si>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</si>
  <si>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</si>
  <si>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</si>
  <si>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</si>
  <si>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</si>
  <si>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</si>
  <si>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</si>
  <si>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</si>
  <si>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</si>
  <si>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</si>
  <si>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</si>
  <si>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</si>
  <si>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</si>
  <si>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</si>
  <si>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</si>
  <si>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</si>
  <si>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</si>
  <si>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</si>
  <si>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</si>
  <si>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</si>
  <si>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</si>
  <si>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</si>
  <si>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</si>
  <si>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</si>
  <si>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</si>
  <si>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</si>
  <si>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</si>
  <si>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</si>
  <si>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</si>
  <si>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</si>
  <si>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</si>
  <si>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</si>
  <si>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</si>
  <si>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</si>
  <si>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</si>
  <si>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</si>
  <si>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</si>
  <si>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</si>
  <si>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</si>
  <si>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</si>
  <si>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</si>
  <si>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</si>
  <si>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</si>
  <si>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</si>
  <si>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</si>
  <si>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</si>
  <si>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</si>
  <si>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</si>
  <si>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</si>
  <si>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</si>
  <si>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</si>
  <si>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</si>
  <si>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</si>
  <si>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</si>
  <si>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</si>
  <si>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</si>
  <si>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</si>
  <si>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</si>
  <si>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</si>
  <si>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</si>
  <si>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</si>
  <si>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</si>
  <si>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</si>
  <si>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</si>
  <si>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</si>
  <si>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</si>
  <si>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</si>
  <si>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</si>
  <si>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</si>
  <si>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</si>
  <si>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</si>
  <si>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</si>
  <si>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</si>
  <si>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</si>
  <si>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</si>
  <si>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</si>
  <si>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</si>
  <si>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</si>
  <si>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</si>
  <si>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</si>
  <si>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</si>
  <si>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</si>
  <si>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</si>
  <si>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</si>
  <si>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</si>
  <si>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</si>
  <si>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</si>
  <si>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</si>
  <si>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</si>
  <si>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</si>
  <si>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</si>
  <si>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</si>
  <si>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</si>
  <si>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</si>
  <si>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</si>
  <si>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</si>
  <si>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</si>
  <si>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</si>
  <si>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</si>
  <si>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</si>
  <si>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</si>
  <si>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</si>
  <si>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</si>
  <si>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</si>
  <si>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</si>
  <si>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</si>
  <si>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</si>
  <si>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</si>
  <si>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</si>
  <si>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</si>
  <si>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</si>
  <si>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</si>
  <si>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</si>
  <si>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</si>
  <si>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</si>
  <si>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</si>
  <si>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</si>
  <si>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</si>
  <si>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</si>
  <si>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</si>
  <si>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</si>
  <si>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</si>
  <si>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</si>
  <si>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</si>
  <si>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</si>
  <si>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</si>
  <si>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</si>
  <si>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</si>
  <si>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</si>
  <si>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</si>
  <si>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</si>
  <si>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</si>
  <si>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</si>
  <si>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</si>
  <si>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</si>
  <si>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</si>
  <si>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</si>
  <si>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</si>
  <si>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</si>
  <si>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</si>
  <si>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</si>
  <si>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</si>
  <si>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</si>
  <si>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</si>
  <si>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</si>
  <si>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</si>
  <si>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</si>
  <si>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</si>
  <si>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</si>
  <si>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</si>
  <si>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</si>
  <si>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</si>
  <si>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</si>
  <si>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</si>
  <si>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</si>
  <si>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</si>
  <si>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</si>
  <si>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</si>
  <si>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</si>
  <si>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</si>
  <si>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</si>
  <si>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</si>
  <si>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</si>
  <si>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</si>
  <si>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</si>
  <si>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</si>
  <si>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</si>
  <si>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</si>
  <si>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</si>
  <si>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</si>
  <si>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</si>
  <si>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</si>
  <si>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</si>
  <si>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</si>
  <si>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</si>
  <si>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</si>
  <si>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</si>
  <si>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</si>
  <si>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</si>
  <si>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</si>
  <si>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</si>
  <si>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</si>
  <si>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</si>
  <si>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</si>
  <si>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</si>
  <si>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</si>
  <si>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</si>
  <si>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</si>
  <si>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</si>
  <si>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</si>
  <si>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</si>
  <si>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</si>
  <si>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</si>
  <si>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</si>
  <si>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</si>
  <si>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</si>
  <si>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</si>
  <si>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</si>
  <si>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</si>
  <si>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</si>
  <si>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</si>
  <si>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</si>
  <si>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</si>
  <si>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</si>
  <si>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</si>
  <si>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</si>
  <si>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</si>
  <si>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</si>
  <si>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</si>
  <si>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</si>
  <si>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</si>
  <si>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</si>
  <si>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</si>
  <si>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</si>
  <si>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</si>
  <si>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</si>
  <si>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</si>
  <si>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</si>
  <si>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</si>
  <si>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</si>
  <si>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</si>
  <si>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</si>
  <si>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</si>
  <si>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</si>
  <si>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</si>
  <si>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</si>
  <si>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</si>
  <si>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</si>
  <si>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</si>
  <si>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</si>
  <si>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</si>
  <si>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</si>
  <si>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</si>
  <si>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</si>
  <si>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</si>
  <si>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</si>
  <si>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</si>
  <si>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</si>
  <si>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</si>
  <si>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</si>
  <si>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</si>
  <si>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</si>
  <si>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</si>
  <si>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</si>
  <si>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</si>
  <si>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</si>
  <si>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</si>
  <si>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</si>
  <si>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</si>
  <si>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</si>
  <si>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</si>
  <si>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</si>
  <si>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</si>
  <si>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</si>
  <si>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</si>
  <si>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</si>
  <si>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</si>
  <si>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</si>
  <si>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</si>
  <si>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</si>
  <si>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</si>
  <si>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</si>
  <si>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</si>
  <si>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</si>
  <si>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</si>
  <si>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</si>
  <si>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</si>
  <si>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</si>
  <si>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</si>
  <si>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</si>
  <si>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</si>
  <si>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</si>
  <si>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</si>
  <si>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</si>
  <si>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</si>
  <si>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</si>
  <si>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</si>
  <si>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</si>
  <si>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</si>
  <si>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</si>
  <si>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</si>
  <si>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</si>
  <si>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</si>
  <si>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</si>
  <si>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</si>
  <si>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</si>
  <si>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</si>
  <si>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</si>
  <si>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</si>
  <si>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</si>
  <si>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</si>
  <si>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</si>
  <si>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</si>
  <si>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</si>
  <si>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</si>
  <si>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</si>
  <si>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</si>
  <si>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</si>
  <si>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</si>
  <si>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</si>
  <si>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</si>
  <si>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</si>
  <si>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</si>
  <si>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</si>
  <si>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</si>
  <si>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</si>
  <si>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</si>
  <si>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</si>
  <si>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</si>
  <si>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</si>
  <si>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</si>
  <si>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</si>
  <si>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</si>
  <si>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</si>
  <si>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</si>
  <si>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</si>
  <si>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</si>
  <si>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</si>
  <si>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</si>
  <si>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</si>
  <si>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</si>
  <si>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</si>
  <si>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</si>
  <si>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</si>
  <si>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</si>
  <si>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</si>
  <si>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</si>
  <si>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</si>
  <si>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</si>
  <si>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</si>
  <si>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</si>
  <si>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</si>
  <si>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</si>
  <si>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</si>
  <si>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</si>
  <si>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</si>
  <si>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</si>
  <si>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</si>
  <si>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</si>
  <si>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</si>
  <si>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</si>
  <si>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</si>
  <si>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</si>
  <si>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</si>
  <si>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</si>
  <si>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</si>
  <si>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</si>
  <si>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</si>
  <si>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</si>
  <si>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</si>
  <si>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</si>
  <si>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</si>
  <si>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</si>
  <si>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</si>
  <si>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</si>
  <si>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</si>
  <si>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</si>
  <si>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</si>
  <si>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</si>
  <si>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</si>
  <si>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</si>
  <si>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</si>
  <si>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</si>
  <si>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</si>
  <si>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</si>
  <si>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</si>
  <si>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</si>
  <si>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</si>
  <si>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</si>
  <si>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</si>
  <si>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</si>
  <si>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</si>
  <si>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</si>
  <si>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</si>
  <si>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</si>
  <si>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</si>
  <si>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</si>
  <si>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</si>
  <si>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</si>
  <si>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</si>
  <si>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</si>
  <si>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</si>
  <si>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</si>
  <si>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</si>
  <si>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</si>
  <si>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</si>
  <si>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</si>
  <si>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</si>
  <si>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</si>
  <si>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</si>
  <si>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</si>
  <si>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</si>
  <si>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</si>
  <si>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</si>
  <si>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</si>
  <si>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</si>
  <si>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</si>
  <si>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</si>
  <si>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</si>
  <si>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</si>
  <si>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</si>
  <si>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</si>
  <si>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</si>
  <si>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</si>
  <si>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</si>
  <si>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</si>
  <si>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</si>
  <si>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</si>
  <si>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</si>
  <si>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</si>
  <si>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</si>
  <si>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</si>
  <si>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</si>
  <si>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</si>
  <si>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</si>
  <si>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</si>
  <si>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</si>
  <si>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</si>
  <si>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</si>
  <si>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</si>
  <si>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</si>
  <si>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</si>
  <si>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</si>
  <si>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</si>
  <si>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</si>
  <si>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</si>
  <si>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</si>
  <si>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</si>
  <si>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</si>
  <si>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</si>
  <si>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</si>
  <si>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</si>
  <si>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</si>
  <si>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</si>
  <si>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</si>
  <si>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</si>
  <si>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</si>
  <si>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</si>
  <si>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</si>
  <si>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</si>
  <si>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</si>
  <si>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</si>
  <si>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</si>
  <si>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</si>
  <si>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</si>
  <si>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</si>
  <si>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</si>
  <si>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</si>
  <si>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</si>
  <si>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</si>
  <si>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</si>
  <si>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</si>
  <si>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</si>
  <si>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</si>
  <si>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</si>
  <si>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</si>
  <si>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</si>
  <si>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</si>
  <si>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</si>
  <si>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</si>
  <si>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</si>
  <si>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</si>
  <si>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</si>
  <si>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</si>
  <si>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</si>
  <si>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</si>
  <si>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</si>
  <si>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</si>
  <si>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</si>
  <si>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</si>
  <si>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</si>
  <si>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</si>
  <si>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</si>
  <si>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</si>
  <si>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</si>
  <si>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</si>
  <si>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</si>
  <si>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</si>
  <si>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</si>
  <si>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</si>
  <si>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</si>
  <si>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</si>
  <si>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</si>
  <si>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</si>
  <si>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</si>
  <si>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</si>
  <si>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</si>
  <si>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</si>
  <si>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</si>
  <si>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</si>
  <si>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</si>
  <si>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</si>
  <si>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</si>
  <si>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</si>
  <si>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</si>
  <si>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</si>
  <si>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</si>
  <si>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</si>
  <si>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</si>
  <si>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</si>
  <si>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</si>
  <si>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</si>
  <si>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</si>
  <si>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</si>
  <si>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</si>
  <si>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</si>
  <si>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</si>
  <si>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</si>
  <si>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</si>
  <si>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</si>
  <si>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</si>
  <si>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</si>
  <si>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</si>
  <si>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</si>
  <si>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</si>
  <si>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</si>
  <si>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</si>
  <si>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</si>
  <si>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</si>
  <si>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</si>
  <si>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</si>
  <si>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</si>
  <si>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</si>
  <si>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</si>
  <si>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</si>
  <si>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</si>
  <si>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</si>
  <si>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</si>
  <si>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</si>
  <si>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</si>
  <si>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</si>
  <si>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</si>
  <si>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</si>
  <si>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</si>
  <si>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</si>
  <si>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</si>
  <si>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</si>
  <si>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</si>
  <si>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</si>
  <si>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</si>
  <si>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</si>
  <si>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PCM-20251204-00000699</t>
  </si>
  <si>
    <t>RIY0818</t>
  </si>
  <si>
    <t xml:space="preserve">Major </t>
  </si>
  <si>
    <t>team on the way ETA 120 mins</t>
  </si>
  <si>
    <t xml:space="preserve"> PCM-20250215-00000830 </t>
  </si>
  <si>
    <t>LTE site still down and  site located in aramco area access issue need special permission</t>
  </si>
  <si>
    <t>NO PCM</t>
  </si>
  <si>
    <t xml:space="preserve">Modules issue and under arranging </t>
  </si>
  <si>
    <t>PCM-20251204-00000728</t>
  </si>
  <si>
    <t>30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</si>
  <si>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</si>
  <si>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</si>
  <si>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</si>
  <si>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</si>
  <si>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</si>
  <si>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</si>
  <si>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</si>
  <si>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</si>
  <si>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PCM-20251204-00000909</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</si>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</sst>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0" totalsRowShown="0" headerRowDxfId="172" dataDxfId="171" headerRowBorderDxfId="169" tableBorderDxfId="170" totalsRowBorderDxfId="168">
  <autoFilter ref="A1:L2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5" dataDxfId="154" headerRowBorderDxfId="152" tableBorderDxfId="153" totalsRowBorderDxfId="151">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2" totalsRowShown="0" headerRowDxfId="46" dataDxfId="45" headerRowBorderDxfId="43" tableBorderDxfId="44" totalsRowBorderDxfId="42">
  <autoFilter ref="A1:L2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0"/>
  <sheetViews>
    <sheetView tabSelected="1" workbookViewId="0">
      <selection activeCell="A3" sqref="A3:X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332.55786643518513</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45995.506292129627</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45995.506292129627</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45995.506292129627</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45995.506292129627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45995.506292361111</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45995.506292361111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45995.506292361111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45995.506292361111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45995.506292361111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45995.506292361111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45995.506292361111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45995.506292361111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45995.506292361111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45995.506292361111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45995.506292361111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45995.506292361111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45995.506292361111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45995.506292361111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45995.506292361111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45995.506292361111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45995.506292361111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45995.506292361111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45995.506292361111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45995.506292361111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45995.506292361111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45995.506292361111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45995.506292361111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45995.506292361111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45995.506292361111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45995.506292361111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45995.506292361111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45995.506292361111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45995.506292361111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45995.506292361111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45995.506292361111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45995.506292361111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45995.506292361111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45995.506292361111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45995.506292361111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45995.506292361111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45995.506292361111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45995.506292361111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45995.506292361111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45995.506292361111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45995.506292361111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45995.506292361111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45995.506292361111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45995.506292361111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45995.506292361111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45995.506292361111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45995.506292361111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45995.506292361111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45995.506292361111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45995.506292361111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45995.506292361111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45995.506292361111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45995.506292361111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45995.506292361111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45995.506292361111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45995.506292361111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45995.506292361111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45995.506292361111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45995.506292361111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45995.506292361111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45995.506292361111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45995.506292361111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45995.506292361111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45995.506292361111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45995.506292361111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45995.506292361111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45995.506292361111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45995.506292361111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45995.506292361111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45995.506292361111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45995.506292361111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45995.506292361111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45995.506292361111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45995.506292361111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45995.506292361111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45995.506292361111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45995.506292361111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45995.506292361111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45995.506292361111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45995.506292361111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45995.506292361111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45995.506292361111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45995.506292361111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45995.506292361111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45995.506292361111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45995.506292361111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45995.506292361111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45995.506292361111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45995.506292361111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45995.506292361111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45995.506292361111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45995.506292361111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45995.506292361111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45995.506292361111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45995.506292361111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45995.506292361111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45995.506292361111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45995.506292361111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45995.506292361111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45995.506292361111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45995.506292361111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45995.506292361111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45995.506292361111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45995.506292361111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45995.506292361111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45995.506292361111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45995.506292361111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45995.506292361111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45995.506292361111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45995.506292361111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45995.506292361111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45995.506292361111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45995.506292361111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45995.506292361111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45995.506292361111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45995.506292361111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45995.506292361111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45995.506292361111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45995.506292361111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45995.506292361111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45995.506292361111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45995.506292361111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45995.506292361111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45995.506292361111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45995.506292361111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45995.506292361111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45995.506292361111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45995.506292361111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45995.506292361111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45995.506292361111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45995.506292361111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45995.506292361111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45995.506292361111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45995.506292361111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45995.506292361111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45995.506292361111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45995.506292361111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45995.506292361111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45995.506292361111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45995.506292361111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45995.506292361111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45995.506292361111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45995.506292361111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45995.506292361111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45995.506292361111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45995.506292361111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45995.506292361111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45995.506292361111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45995.506292361111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45995.506292361111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45995.506292361111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45995.506292361111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45995.506292361111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45995.506292361111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45995.506292361111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45995.506292361111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45995.506292361111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45995.506292361111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45995.506292361111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45995.506292361111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45995.506292361111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45995.506292361111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45995.506292361111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45995.506292361111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45995.506292361111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45995.506292361111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45995.506292361111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45995.506292361111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45995.506292361111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45995.506292361111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45995.506292361111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45995.506292361111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45995.506292361111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45995.506292361111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45995.506292361111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45995.506292361111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45995.506292361111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45995.506292361111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45995.506292361111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45995.506292361111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45995.506292361111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45995.506292361111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45995.506292361111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45995.506292361111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45995.506292361111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45995.506292361111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45995.506292361111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45995.506292361111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45995.506292361111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45995.506292361111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45995.506292361111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45995.506292361111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45995.506292361111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45995.506292361111</v>
      </c>
      <c r="H200" s="126"/>
      <c r="I200" s="128" t="str">
        <f>IFERROR(VLOOKUP(D200,DB!A:F,6,0),"")</f>
        <v/>
      </c>
      <c r="J200" s="128" t="str">
        <f>IFERROR(VLOOKUP(D200,DB!A:G,7,0),"")</f>
        <v/>
      </c>
      <c r="K200" s="124"/>
      <c r="L200" s="123" t="str">
        <f>IFERROR(VLOOKUP(D200,DB!A:I,9,0),"")</f>
        <v/>
      </c>
    </row>
  </sheetData>
  <customSheetViews>
    <customSheetView guid="{F6042A99-DD27-4453-835D-0834D95730CC}" filter="1" showAutoFilter="1">
      <pageMargins left="0" right="0" top="0" bottom="0" header="0" footer="0"/>
      <autoFilter ref="B1:M1" xr:uid="{3D02DB18-A33D-45DA-B69F-700D112D2B83}"/>
    </customSheetView>
  </customSheetViews>
  <dataValidations count="2">
    <dataValidation allowBlank="1" showInputMessage="1" showErrorMessage="1" sqref="E1" xr:uid="{5DBA255D-CDD9-49FB-AD3C-AF70AB4EE696}"/>
    <dataValidation type="list" allowBlank="1" showInputMessage="1" showErrorMessage="1" sqref="E2:E2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170.5064543981498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11.118873379629804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3" customFormat="1" ht="31.5" customHeight="1">
      <c r="A5" s="155" t="s">
        <v>39192</v>
      </c>
      <c r="B5" s="58" t="s">
        <v>27</v>
      </c>
      <c r="C5" s="58">
        <v>1</v>
      </c>
      <c r="D5" s="58" t="s">
        <v>39193</v>
      </c>
      <c r="E5" s="81" t="s">
        <v>39194</v>
      </c>
      <c r="F5" s="71">
        <v>45995.413356481484</v>
      </c>
      <c r="G5" s="72">
        <f ca="1">IFERROR(NOW()-F5,"-")</f>
        <v>9.293564814288402E-2</v>
      </c>
      <c r="H5" s="83">
        <v>45995.407407407409</v>
      </c>
      <c r="I5" s="58" t="str">
        <f>IFERROR(VLOOKUP(D5,DB!A:F,6,0),"")</f>
        <v/>
      </c>
      <c r="J5" s="58" t="str">
        <f>IFERROR(VLOOKUP(D5,DB!A:G,7,0),"")</f>
        <v/>
      </c>
      <c r="K5" s="82" t="s">
        <v>39195</v>
      </c>
      <c r="L5" s="58" t="s">
        <v>8215</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4"/>
    </row>
    <row r="6" spans="1:88" ht="31.5" customHeight="1">
      <c r="A6" s="98"/>
      <c r="B6" s="18" t="str">
        <f>IFERROR(VLOOKUP(D6,DB!A:K,11,0),"")</f>
        <v/>
      </c>
      <c r="C6" s="18"/>
      <c r="D6" s="18"/>
      <c r="E6" s="99"/>
      <c r="F6" s="100"/>
      <c r="G6" s="101">
        <f ca="1">IFERROR(NOW()-F6,"-")</f>
        <v>45995.506292361111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45995.506292361111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45995.506292361111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45995.506292361111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45995.506292361111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45995.506292361111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45995.506292361111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45995.506292361111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45995.506292361111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45995.506292361111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45995.506292361111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45995.506292361111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45995.506292361111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45995.506292361111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45995.506292361111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45995.506292361111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45995.506292361111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45995.506292361111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sheetData>
  <dataValidations count="2">
    <dataValidation allowBlank="1" showInputMessage="1" showErrorMessage="1" sqref="E1" xr:uid="{4D935161-CDD3-4592-B877-3FB59C99E142}"/>
    <dataValidation type="list" allowBlank="1" showInputMessage="1" showErrorMessage="1" sqref="E3: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45995.506292361111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45995.506292361111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45995.506292361111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45995.506292361111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45995.506292361111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45995.506292361111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45995.506292361111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45995.506292361111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45995.506292361111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45995.506292361111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45995.506292361111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45995.506292361111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45995.506292361111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45995.506292361111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45995.506292361111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45995.506292361111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45995.506292361111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45995.506292361111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45995.506292361111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45995.506292361111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45995.506292361111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45995.506292361111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45995.506292361111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45995.506292361111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45995.506292361111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45995.506292361111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45995.506292361111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45995.506292361111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45995.506292361111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45995.506292361111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45995.506292361111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45995.506292361111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45995.506292361111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45995.506292361111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45995.506292361111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45995.506292361111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45995.506292361111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45995.506292361111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45995.506292361111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45995.506292361111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45995.506292361111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45995.506292361111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45995.506292361111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45995.506292361111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45995.506292361111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45995.506292361111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45995.506292361111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45995.506292361111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45995.506292361111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45995.506292361111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45995.506292361111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45995.506292361111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45995.506292361111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45995.506292361111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45995.506292361111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45995.506292361111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45995.506292361111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45995.506292361111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45995.506292361111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45995.506292361111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45995.506292361111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45995.506292361111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45995.506292361111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45995.506292361111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45995.506292361111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45995.506292361111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45995.506292361111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45995.506292361111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45995.506292361111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45995.506292361111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45995.506292361111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45995.506292361111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45995.506292361111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45995.506292361111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45995.506292361111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45995.506292361111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45995.506292361111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45995.506292361111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45995.506292361111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45995.506292361111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45995.506292361111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45995.506292361111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45995.506292361111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45995.506292361111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45995.506292361111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45995.506292361111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45995.506292361111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45995.506292361111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45995.506292361111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45995.506292361111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45995.506292361111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45995.506292361111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45995.506292361111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45995.506292361111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45995.506292361111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45995.506292361111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45995.506292361111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45995.506292361111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45995.506292361111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45995.506292361111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45995.506292361111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45995.506292361111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45995.506292361111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45995.506292361111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45995.506292361111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45995.506292361111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45995.506292361111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45995.506292361111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45995.506292361111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45995.506292361111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45995.506292361111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45995.506292361111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45995.506292361111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45995.506292361111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45995.506292361111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45995.506292361111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45995.506292361111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45995.506292361111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45995.506292361111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45995.506292361111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45995.506292361111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45995.506292361111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45995.506292361111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45995.506292361111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45995.506292361111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45995.506292361111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45995.506292361111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45995.506292361111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45995.506292361111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45995.506292361111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45995.506292361111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45995.506292361111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45995.506292361111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45995.506292361111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45995.506292361111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45995.506292361111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45995.506292361111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45995.506292361111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45995.506292361111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45995.506292361111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45995.506292361111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45995.506292361111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45995.506292361111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45995.506292361111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45995.506292361111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45995.506292361111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45995.506292361111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45995.506292361111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45995.506292361111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45995.506292361111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45995.506292361111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45995.506292361111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45995.506292361111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45995.506292361111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45995.506292361111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45995.506292361111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45995.506292361111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45995.506292361111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45995.506292361111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45995.506292361111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45995.506292361111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45995.506292361111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45995.506292361111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45995.506292361111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45995.506292361111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45995.506292361111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45995.506292361111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45995.506292361111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45995.506292361111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45995.506292361111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45995.506292361111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45995.506292361111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45995.506292361111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45995.506292361111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45995.506292361111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45995.506292361111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45995.506292361111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45995.506292361111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45995.506292361111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45995.506292361111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45995.506292361111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45995.506292361111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45995.506292361111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45995.506292361111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45995.506292361111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45995.506292361111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45995.506292361111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45995.506292361111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45995.506292361111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45995.506292361111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45995.506292361111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45995.506292361111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45995.506292361111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45995.506292361111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45995.506292361111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45995.506292361111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45995.506292361111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45995.506292361111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45995.506292361111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45995.506292361111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45995.506292361111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45995.506292361111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45995.506292361111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45995.506292361111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45995.506292361111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45995.506292361111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45995.506292361111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45995.506292361111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45995.506292361111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45995.506292361111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45995.506292361111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45995.506292361111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45995.506292361111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45995.506292361111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45995.506292361111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45995.506292361111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45995.506292361111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45995.506292361111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45995.506292361111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45995.506292361111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45995.506292361111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45995.506292361111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45995.506292361111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45995.506292361111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45995.506292361111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45995.506292361111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45995.506292361111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45995.506292361111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45995.506292361111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45995.506292361111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45995.506292361111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45995.506292361111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45995.506292361111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45995.506292361111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45995.506292361111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45995.506292361111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45995.506292361111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45995.506292361111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45995.506292361111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45995.506292361111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45995.506292361111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45995.506292361111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45995.506292361111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45995.506292361111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45995.506292361111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45995.506292361111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45995.506292361111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45995.506292361111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45995.506292361111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45995.506292361111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45995.506292361111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45995.506292361111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45995.506292361111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45995.506292361111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45995.506292361111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45995.506292361111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45995.506292361111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45995.506292361111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45995.506292361111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45995.506292361111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45995.506292361111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45995.506292361111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45995.506292361111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45995.506292361111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45995.506292361111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45995.506292361111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45995.506292361111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45995.506292361111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45995.506292361111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45995.506292361111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45995.506292361111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45995.506292361111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45995.506292361111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45995.506292361111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45995.506292361111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45995.506292361111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45995.506292361111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45995.506292361111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45995.506292361111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45995.506292361111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45995.506292361111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45995.506292361111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45995.506292361111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45995.506292361111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45995.506292361111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45995.506292361111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45995.506292361111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45995.506292361111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45995.506292361111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45995.506292361111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45995.506292361111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45995.506292361111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45995.506292361111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45995.506292361111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45995.506292361111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45995.506292361111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45995.506292361111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45995.506292361111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45995.506292361111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45995.506292361111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45995.506292361111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45995.506292361111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45995.506292361111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45995.506292361111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45995.506292361111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45995.506292361111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45995.506292361111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45995.506292361111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45995.506292361111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45995.506292361111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45995.506292361111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45995.506292361111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45995.506292361111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45995.506292361111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45995.506292361111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45995.506292361111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45995.506292361111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45995.506292361111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45995.506292361111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45995.506292361111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45995.506292361111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45995.506292361111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45995.506292361111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45995.506292361111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45995.506292361111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45995.506292361111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45995.506292361111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45995.506292361111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45995.506292361111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45995.506292361111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45995.506292361111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45995.506292361111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45995.506292361111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45995.506292361111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45995.506292361111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45995.506292361111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45995.506292361111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45995.506292361111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45995.506292361111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45995.506292361111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45995.506292361111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45995.506292361111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45995.506292361111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45995.506292361111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45995.506292361111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45995.506292361111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45995.506292361111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45995.506292361111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45995.506292361111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45995.506292361111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45995.506292361111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45995.506292361111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45995.506292361111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45995.506292361111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45995.506292361111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45995.506292361111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45995.506292361111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45995.506292361111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45995.506292361111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45995.506292361111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45995.506292361111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45995.506292361111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45995.506292361111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45995.506292361111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45995.506292361111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45995.506292361111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45995.506292361111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45995.506292361111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45995.506292361111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45995.506292361111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45995.506292361111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45995.506292361111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45995.506292361111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45995.506292361111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45995.506292361111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45995.506292361111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45995.506292361111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45995.506292361111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45995.506292361111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45995.506292361111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45995.506292361111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45995.506292361111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45995.506292361111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45995.506292361111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45995.506292361111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45995.506292361111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45995.506292361111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45995.506292361111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45995.506292361111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45995.506292361111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45995.506292361111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45995.506292361111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45995.506292361111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45995.506292361111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45995.506292361111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45995.506292361111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45995.506292361111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45995.506292361111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45995.506292361111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45995.506292361111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45995.506292361111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45995.506292361111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45995.506292361111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45995.506292361111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45995.506292361111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45995.506292361111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45995.506292361111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45995.506292361111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45995.506292361111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45995.506292361111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45995.506292361111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45995.506292361111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45995.506292361111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45995.506292361111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45995.506292361111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45995.506292361111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45995.506292361111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45995.506292361111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45995.506292361111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45995.506292361111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45995.506292361111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45995.506292361111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45995.506292361111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45995.506292361111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45995.506292361111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45995.506292361111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45995.506292361111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45995.506292361111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45995.506292361111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45995.506292361111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45995.506292361111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45995.506292361111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45995.506292361111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45995.506292361111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45995.506292361111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45995.506292361111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45995.506292361111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45995.506292361111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45995.506292361111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45995.506292361111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45995.506292361111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45995.506292361111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45995.506292361111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45995.506292361111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45995.506292361111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45995.506292361111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45995.506292361111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45995.506292361111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45995.506292361111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45995.506292361111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45995.506292361111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45995.506292361111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45995.506292361111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45995.506292361111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45995.506292361111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45995.506292361111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45995.506292361111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45995.506292361111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45995.506292361111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45995.506292361111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45995.506292361111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45995.506292361111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45995.506292361111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45995.506292361111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45995.506292361111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45995.506292361111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45995.506292361111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45995.506292361111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45995.506292361111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45995.506292361111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45995.506292361111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45995.506292361111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45995.506292361111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45995.506292361111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45995.506292361111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45995.506292361111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45995.506292361111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45995.506292361111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45995.506292361111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45995.506292361111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45995.506292361111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45995.506292361111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45995.506292361111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45995.506292361111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45995.506292361111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45995.506292361111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45995.506292361111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45995.506292361111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45995.506292361111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45995.506292361111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45995.506292361111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45995.506292361111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45995.506292361111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45995.506292361111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45995.506292361111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45995.506292361111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45995.506292361111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45995.506292361111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45995.506292361111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45995.506292361111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45995.506292361111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45995.506292361111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45995.506292361111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45995.506292361111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45995.506292361111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45995.506292361111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45995.506292361111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45995.506292361111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45995.506292361111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45995.506292361111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45995.506292361111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45995.506292361111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45995.506292361111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45995.506292361111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45995.506292361111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45995.506292361111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45995.506292361111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45995.506292361111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45995.506292361111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45995.506292361111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45995.506292361111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45995.506292361111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45995.506292361111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45995.506292361111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45995.506292361111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45995.506292361111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45995.506292361111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45995.506292361111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45995.506292361111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45995.506292361111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45995.506292361111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45995.506292361111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45995.506292361111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45995.506292361111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45995.506292361111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45995.506292361111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45995.506292361111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45995.506292361111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45995.506292361111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45995.506292361111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45995.506292361111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45995.506292361111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45995.506292361111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45995.506292361111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45995.506292361111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45995.506292361111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45995.506292361111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45995.506292361111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45995.506292361111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45995.506292361111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45995.506292361111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45995.506292361111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45995.506292361111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45995.506292361111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45995.506292361111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45995.506292361111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45995.506292361111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45995.506292361111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45995.506292361111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45995.506292361111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45995.506292361111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45995.506292361111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45995.506292361111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45995.506292361111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45995.506292361111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45995.506292361111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45995.506292361111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45995.506292361111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45995.506292361111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45995.506292361111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45995.506292361111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45995.506292361111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45995.506292361111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45995.506292361111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45995.506292361111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45995.506292361111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45995.506292361111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45995.506292361111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45995.506292361111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45995.506292361111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45995.506292361111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45995.506292361111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45995.506292361111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45995.506292361111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45995.506292361111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45995.506292361111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45995.506292361111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45995.506292361111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45995.506292361111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45995.506292361111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45995.506292361111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45995.506292361111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45995.506292361111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45995.506292361111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45995.506292361111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45995.506292361111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45995.506292361111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45995.506292361111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45995.506292361111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45995.506292361111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45995.506292361111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45995.506292361111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45995.506292361111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45995.506292361111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45995.506292361111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45995.506292361111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45995.506292361111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45995.506292361111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45995.506292361111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45995.506292361111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45995.506292361111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45995.506292361111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45995.506292361111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45995.506292361111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45995.506292361111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45995.506292361111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45995.506292361111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45995.506292361111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45995.506292361111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45995.506292361111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45995.506292361111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45995.506292361111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45995.506292361111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45995.506292361111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45995.506292361111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45995.506292361111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45995.506292361111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45995.506292361111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45995.506292361111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45995.506292361111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45995.506292361111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45995.506292361111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45995.506292361111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45995.506292361111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45995.506292361111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45995.506292361111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45995.506292361111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45995.506292361111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45995.506292361111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45995.506292361111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45995.506292361111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45995.506292361111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45995.506292361111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45995.506292361111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45995.506292361111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45995.506292361111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45995.506292361111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45995.506292361111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45995.506292361111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45995.506292361111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45995.506292361111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45995.506292361111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45995.506292361111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45995.506292361111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45995.506292361111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45995.506292361111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45995.506292361111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45995.506292361111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45995.506292361111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45995.506292361111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45995.506292361111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45995.506292361111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45995.506292361111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45995.506292361111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45995.506292361111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45995.506292361111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45995.506292361111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45995.506292361111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45995.506292361111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45995.506292361111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45995.506292361111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45995.506292361111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45995.506292361111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45995.506292361111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45995.506292361111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45995.506292361111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45995.506292361111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45995.506292361111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45995.506292361111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45995.506292361111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45995.506292361111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45995.506292361111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45995.506292361111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45995.506292361111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45995.506292361111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45995.506292361111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45995.506292361111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45995.506292361111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45995.506292361111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45995.506292361111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45995.506292361111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45995.506292361111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45995.506292361111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45995.506292361111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45995.506292361111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45995.506292361111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45995.506292361111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45995.506292361111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45995.506292361111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45995.506292361111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45995.506292361111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45995.506292361111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45995.506292361111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45995.506292361111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45995.506292361111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45995.506292361111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45995.506292361111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45995.506292361111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45995.506292361111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45995.506292361111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45995.506292361111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45995.506292361111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45995.506292361111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45995.506292361111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45995.506292361111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45995.506292361111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45995.506292361111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45995.506292361111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45995.506292361111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45995.506292361111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45995.506292361111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45995.506292361111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45995.506292361111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45995.506292361111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45995.506292361111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45995.506292361111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45995.506292361111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45995.506292361111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45995.506292361111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45995.506292361111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45995.506292361111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45995.506292361111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45995.506292361111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45995.506292361111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45995.506292361111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45995.506292361111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45995.506292361111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45995.506292361111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45995.506292361111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45995.506292361111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45995.506292361111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45995.506292361111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45995.506292361111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45995.506292361111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45995.506292361111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45995.506292361111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45995.506292361111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45995.506292361111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45995.506292361111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45995.506292361111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45995.506292361111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45995.506292361111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45995.506292361111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45995.506292361111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45995.506292361111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45995.506292361111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45995.506292361111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45995.506292361111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45995.506292361111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45995.506292361111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45995.506292361111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45995.506292361111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45995.506292361111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45995.506292361111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45995.506292361111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45995.506292361111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45995.506292361111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45995.506292361111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45995.506292361111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45995.506292361111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45995.506292361111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45995.506292361111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45995.506292361111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45995.506292361111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45995.506292361111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45995.506292361111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45995.506292361111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45995.506292361111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45995.506292361111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45995.506292361111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45995.506292361111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45995.506292361111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45995.506292361111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45995.506292361111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45995.506292361111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45995.506292361111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45995.506292361111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45995.506292361111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45995.506292361111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45995.506292361111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45995.506292361111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45995.506292361111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45995.506292361111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45995.506292361111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45995.506292361111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45995.506292361111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45995.506292361111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45995.506292361111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45995.506292361111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45995.506292361111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45995.506292361111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45995.506292361111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45995.506292361111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45995.506292361111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45995.506292361111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45995.506292361111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45995.506292361111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45995.506292361111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45995.506292361111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45995.506292361111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45995.506292361111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45995.506292361111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45995.506292361111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45995.506292361111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45995.506292361111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45995.506292361111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45995.506292361111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45995.506292361111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45995.506292361111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45995.506292361111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45995.506292361111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45995.506292361111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45995.506292361111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45995.506292361111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45995.506292361111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45995.506292361111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45995.506292361111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45995.506292361111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45995.506292361111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45995.506292361111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45995.506292361111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45995.506292361111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45995.506292361111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45995.506292361111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45995.506292361111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45995.506292361111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45995.506292361111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45995.506292361111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45995.506292361111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45995.506292361111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45995.506292361111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45995.506292361111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45995.506292361111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45995.506292361111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45995.506292361111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45995.506292361111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45995.506292361111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45995.506292361111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45995.506292361111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45995.506292361111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45995.506292361111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45995.506292361111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45995.506292361111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45995.506292361111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45995.506292361111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45995.506292361111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45995.506292361111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45995.506292361111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45995.506292361111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45995.506292361111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45995.506292361111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45995.506292361111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45995.506292361111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45995.506292361111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45995.506292361111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45995.506292361111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45995.506292361111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45995.506292361111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45995.506292361111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45995.506292361111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45995.506292361111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45995.506292361111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45995.506292361111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45995.506292361111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45995.506292361111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45995.506292361111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45995.506292361111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45995.506292361111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45995.506292361111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45995.506292361111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45995.506292361111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45995.506292361111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45995.506292361111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45995.506292361111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45995.506292361111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45995.506292361111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45995.506292361111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45995.506292361111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45995.506292361111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45995.506292361111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45995.506292361111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45995.506292361111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45995.506292361111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45995.506292361111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45995.506292361111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45995.506292361111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45995.506292361111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45995.506292361111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45995.506292361111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45995.506292361111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45995.506292361111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45995.506292361111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45995.506292361111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45995.506292361111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45995.506292361111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45995.506292361111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45995.506292361111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45995.506292361111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45995.506292361111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45995.506292361111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45995.506292361111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45995.506292361111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45995.506292361111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45995.506292361111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45995.506292361111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45995.506292361111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45995.506292361111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45995.506292361111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45995.506292361111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45995.506292361111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45995.506292361111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45995.506292361111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45995.506292361111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45995.506292361111</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292.02557476851507</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1</v>
      </c>
      <c r="D3" s="88" t="s">
        <v>29443</v>
      </c>
      <c r="E3" s="91" t="s">
        <v>39106</v>
      </c>
      <c r="F3" s="92"/>
      <c r="G3" s="93">
        <f t="shared" ref="G3:G28" ca="1" si="0">IFERROR(NOW()-F3,"")</f>
        <v>45995.506292361111</v>
      </c>
      <c r="H3" s="92">
        <v>45995.329861111109</v>
      </c>
      <c r="I3" s="110" t="str">
        <f>IFERROR(VLOOKUP(D3,DB!A:F,6,0),"")</f>
        <v>SCECO</v>
      </c>
      <c r="J3" s="110" t="str">
        <f>IFERROR(VLOOKUP(D3,DB!A:G,7,0),"")</f>
        <v>Dead</v>
      </c>
      <c r="K3" s="94" t="s">
        <v>39199</v>
      </c>
      <c r="L3" s="88" t="str">
        <f>IFERROR(VLOOKUP(D3,DB!A:I,9,0),"")</f>
        <v>Latis</v>
      </c>
    </row>
    <row r="4" spans="1:16" ht="15" customHeight="1">
      <c r="A4" s="110" t="s">
        <v>39200</v>
      </c>
      <c r="B4" s="110" t="str">
        <f>IFERROR(VLOOKUP(D4,DB!A:K,11,0),"")</f>
        <v>R4</v>
      </c>
      <c r="C4" s="90">
        <v>1</v>
      </c>
      <c r="D4" s="88" t="s">
        <v>28114</v>
      </c>
      <c r="E4" s="91" t="s">
        <v>39106</v>
      </c>
      <c r="F4" s="92">
        <v>45995.422326388885</v>
      </c>
      <c r="G4" s="93">
        <f t="shared" ca="1" si="0"/>
        <v>8.3965972225996666E-2</v>
      </c>
      <c r="H4" s="92">
        <v>45995.405300925922</v>
      </c>
      <c r="I4" s="110" t="str">
        <f>IFERROR(VLOOKUP(D4,DB!A:F,6,0),"")</f>
        <v>SCECO</v>
      </c>
      <c r="J4" s="110" t="str">
        <f>IFERROR(VLOOKUP(D4,DB!A:G,7,0),"")</f>
        <v>Dead</v>
      </c>
      <c r="K4" s="94" t="s">
        <v>39201</v>
      </c>
      <c r="L4" s="88" t="str">
        <f>IFERROR(VLOOKUP(D4,DB!A:I,9,0),"")</f>
        <v>Latis</v>
      </c>
    </row>
    <row r="5" spans="1:16" ht="15" customHeight="1">
      <c r="A5" s="110"/>
      <c r="B5" s="110" t="str">
        <f>IFERROR(VLOOKUP(D5,DB!A:K,11,0),"")</f>
        <v/>
      </c>
      <c r="C5" s="90"/>
      <c r="D5" s="88"/>
      <c r="E5" s="91"/>
      <c r="F5" s="92"/>
      <c r="G5" s="93">
        <f t="shared" ca="1" si="0"/>
        <v>45995.506292361111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45995.506292361111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45995.506292361111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45995.506292361111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45995.506292361111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45995.506292361111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45995.506292361111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45995.506292361111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45995.506292361111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45995.506292361111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45995.506292361111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45995.506292361111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45995.506292361111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45995.506292361111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45995.506292361111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45995.506292361111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45995.506292361111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45995.506292361111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45995.506292361111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45995.506292361111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45995.506292361111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45995.506292361111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45995.506292361111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45995.506292361111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45995.506292361111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45995.506292361111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45995.506292361111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45995.506292361111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45995.506292361111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45995.506292361111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45995.506292361111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45995.506292361111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45995.506292361111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45995.506292361111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45995.506292361111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45995.506292361111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45995.506292361111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45995.506292361111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45995.506292361111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45995.506292361111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45995.506292361111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45995.506292361111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45995.506292361111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45995.506292361111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45995.506292361111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45995.506292361111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45995.506292361111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45995.506292361111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45995.506292361111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45995.506292361111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45995.506292361111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45995.506292361111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45995.506292361111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45995.506292361111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45995.506292361111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45995.506292361111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45995.506292361111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45995.506292361111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45995.506292361111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45995.506292361111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45995.506292361111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45995.506292361111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45995.506292361111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45995.506292361111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45995.506292361111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45995.506292361111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45995.506292361111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45995.506292361111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45995.506292361111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45995.506292361111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45995.506292361111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45995.506292361111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45995.506292361111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45995.506292361111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45995.506292361111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45995.506292361111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45995.506292361111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45995.506292361111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45995.506292361111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45995.506292361111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45995.506292361111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45995.506292361111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45995.506292361111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45995.506292361111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45995.506292361111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45995.506292361111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45995.506292361111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45995.506292361111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45995.506292361111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45995.506292361111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45995.506292361111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45995.506292361111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45995.506292361111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45995.506292361111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45995.506292361111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45995.506292361111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45995.506292361111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45995.506292361111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45995.506292361111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45995.506292361111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45995.506292361111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45995.506292361111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45995.506292361111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45995.506292361111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45995.506292361111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45995.506292361111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45995.506292361111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45995.506292361111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45995.506292361111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45995.506292361111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45995.506292361111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45995.506292361111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45995.506292361111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45995.506292361111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45995.506292361111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45995.506292361111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45995.506292361111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45995.506292361111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45995.506292361111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45995.506292361111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45995.506292361111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45995.506292361111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45995.506292361111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45995.506292361111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45995.506292361111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45995.506292361111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45995.506292361111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45995.506292361111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45995.506292361111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45995.506292361111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45995.506292361111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45995.506292361111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45995.506292361111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45995.506292361111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45995.506292361111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45995.506292361111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45995.506292361111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45995.506292361111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45995.506292361111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45995.506292361111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45995.506292361111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45995.506292361111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45995.506292361111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45995.506292361111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45995.506292361111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45995.506292361111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45995.506292361111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45995.506292361111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45995.506292361111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45995.506292361111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45995.506292361111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45995.506292361111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02" ca="1" si="3">IFERROR(NOW()-F157,"")</f>
        <v>45995.506292361111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45995.506292361111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45995.506292361111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45995.506292361111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45995.506292361111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45995.506292361111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45995.506292361111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45995.506292361111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45995.506292361111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45995.506292361111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45995.506292361111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45995.506292361111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45995.506292361111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45995.506292361111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45995.506292361111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45995.506292361111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45995.506292361111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45995.506292361111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45995.506292361111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45995.506292361111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45995.506292361111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45995.506292361111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45995.506292361111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45995.506292361111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45995.506292361111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45995.506292361111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45995.506292361111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45995.506292361111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45995.506292361111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45995.506292361111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45995.506292361111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45995.506292361111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45995.506292361111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45995.506292361111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45995.506292361111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45995.506292361111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45995.506292361111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45995.506292361111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45995.506292361111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45995.506292361111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45995.506292361111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45995.506292361111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45995.506292361111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45995.506292361111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45995.506292361111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45995.506292361111</v>
      </c>
      <c r="H202" s="92"/>
      <c r="I202" s="110" t="str">
        <f>IFERROR(VLOOKUP(D202,DB!A:F,6,0),"")</f>
        <v/>
      </c>
      <c r="J202" s="110" t="str">
        <f>IFERROR(VLOOKUP(D202,DB!A:G,7,0),"")</f>
        <v/>
      </c>
      <c r="K202" s="94"/>
      <c r="L202" s="88" t="str">
        <f>IFERROR(VLOOKUP(D202,DB!A:I,9,0),"")</f>
        <v/>
      </c>
    </row>
  </sheetData>
  <dataValidations count="2">
    <dataValidation allowBlank="1" showInputMessage="1" showErrorMessage="1" sqref="E1" xr:uid="{A4F81451-56CC-4543-9497-104C4E44EE4B}"/>
    <dataValidation type="list" allowBlank="1" showInputMessage="1" showErrorMessage="1" sqref="E2:E2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103.67423217592295</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69.317415046294627</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46.845181249998859</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14.132993749997695</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1</v>
      </c>
      <c r="D6" s="37" t="s">
        <v>34588</v>
      </c>
      <c r="E6" s="37" t="s">
        <v>39185</v>
      </c>
      <c r="F6" s="38">
        <v>45995.499432870369</v>
      </c>
      <c r="G6" s="135">
        <f t="shared" ref="G6:G36" ca="1" si="2">IFERROR(NOW()-F6,"")</f>
        <v>6.8592592579079792E-3</v>
      </c>
      <c r="H6" s="38">
        <v>45995.493877314817</v>
      </c>
      <c r="I6" s="37" t="str">
        <f>IFERROR(VLOOKUP(D6,DB!A:F,6,0),"")</f>
        <v>SCECO</v>
      </c>
      <c r="J6" s="37" t="str">
        <f>IFERROR(VLOOKUP(D6,DB!A:G,7,0),"")</f>
        <v>Good</v>
      </c>
      <c r="K6" s="37" t="s">
        <v>39211</v>
      </c>
      <c r="L6" s="37" t="str">
        <f>IFERROR(VLOOKUP(D6,DB!A:I,9,0),"")</f>
        <v>Latis</v>
      </c>
    </row>
    <row r="7" spans="1:13">
      <c r="A7" s="37"/>
      <c r="B7" s="37" t="str">
        <f>IFERROR(VLOOKUP(D7,DB!A:K,11,0),"")</f>
        <v/>
      </c>
      <c r="C7" s="37"/>
      <c r="D7" s="37"/>
      <c r="E7" s="37"/>
      <c r="F7" s="38"/>
      <c r="G7" s="135">
        <f t="shared" ca="1" si="2"/>
        <v>45995.506292129627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t="shared" ca="1" si="2"/>
        <v>45995.506292129627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45995.506292129627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45995.506292129627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45995.506292129627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45995.506292129627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45995.506292129627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45995.506292129627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45995.506292129627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45995.506292129627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45995.506292129627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45995.506292129627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45995.506292129627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45995.506292129627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45995.506292129627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45995.506292129627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45995.506292129627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45995.506292129627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45995.506292129627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45995.506292129627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45995.506292129627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45995.506292129627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45995.506292129627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45995.506292129627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45995.506292129627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45995.506292129627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45995.506292129627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45995.506292129627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45995.506292129627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45995.506292129627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ref="G37:G68" ca="1" si="3">IFERROR(NOW()-F37,"")</f>
        <v>45995.506292129627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3"/>
        <v>45995.506292129627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3"/>
        <v>45995.506292129627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3"/>
        <v>45995.506292129627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45995.506292129627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45995.506292129627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45995.506292129627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45995.506292129627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45995.506292129627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45995.506292129627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45995.506292129627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45995.506292129627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45995.506292129627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45995.506292129627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45995.506292129627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45995.506292129627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45995.506292129627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45995.506292129627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45995.506292129627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45995.506292129627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45995.506292129627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45995.506292129627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45995.506292129627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45995.506292129627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45995.506292129627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45995.506292129627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45995.506292129627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45995.506292129627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45995.506292129627</v>
      </c>
      <c r="H65" s="38"/>
      <c r="I65" s="37" t="str">
        <f>IFERROR(VLOOKUP(D65,DB!A:F,6,0),"")</f>
        <v/>
      </c>
      <c r="J65" s="37" t="str">
        <f>IFERROR(VLOOKUP(D65,DB!A:G,7,0),"")</f>
        <v/>
      </c>
      <c r="K65" s="37"/>
      <c r="L65" s="37" t="str">
        <f>IFERROR(VLOOKUP(D65,DB!A:I,9,0),"")</f>
        <v/>
      </c>
    </row>
    <row r="66" spans="1:12">
      <c r="A66" s="150"/>
      <c r="B66" s="150" t="str">
        <f>IFERROR(VLOOKUP(D66,DB!A:K,11,0),"")</f>
        <v/>
      </c>
      <c r="C66" s="150"/>
      <c r="D66" s="150"/>
      <c r="E66" s="150"/>
      <c r="F66" s="151"/>
      <c r="G66" s="152">
        <f t="shared" ca="1" si="3"/>
        <v>45995.506292129627</v>
      </c>
      <c r="H66" s="151"/>
      <c r="I66" s="150" t="str">
        <f>IFERROR(VLOOKUP(D66,DB!A:F,6,0),"")</f>
        <v/>
      </c>
      <c r="J66" s="150" t="str">
        <f>IFERROR(VLOOKUP(D66,DB!A:G,7,0),"")</f>
        <v/>
      </c>
      <c r="K66" s="150"/>
      <c r="L66" s="150"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t="shared" ref="G2:G60" ca="1" si="0">IFERROR(NOW()-F2,"-")</f>
        <v>45995.506292129627</v>
      </c>
      <c r="H2" s="121"/>
      <c r="I2" s="72"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t="shared" ca="1" si="0"/>
        <v>45995.506292129627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t="shared" ca="1" si="0"/>
        <v>45995.506292129627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t="shared" ca="1" si="0"/>
        <v>45995.506292129627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45995.506292129627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45995.506292129627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45995.506292129627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45995.506292129627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45995.506292129627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45995.506292129627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45995.506292129627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45995.506292129627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45995.506292129627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45995.506292129627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45995.506292129627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45995.506292129627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45995.506292129627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45995.506292129627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45995.506292129627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45995.506292129627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45995.506292129627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45995.506292129627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45995.506292129627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45995.506292129627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45995.506292129627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45995.506292129627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45995.506292129627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45995.506292129627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45995.506292129627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45995.506292129627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45995.506292129627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45995.506292129627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45995.506292129627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45995.506292129627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45995.506292129627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45995.506292129627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45995.506292129627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45995.506292129627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45995.506292129627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45995.506292129627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45995.506292129627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45995.506292129627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45995.506292129627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45995.506292129627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45995.506292129627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45995.506292129627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45995.506292129627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45995.506292129627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45995.506292129627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45995.506292129627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45995.506292129627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45995.506292129627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45995.506292129627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45995.506292129627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45995.506292129627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45995.506292129627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45995.506292129627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45995.506292129627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45995.506292129627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ref="G61:G124" ca="1" si="1">IFERROR(NOW()-F61,"-")</f>
        <v>45995.506292129627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1"/>
        <v>45995.506292129627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1"/>
        <v>45995.506292129627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1"/>
        <v>45995.506292129627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45995.506292129627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45995.506292129627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45995.506292129627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45995.506292129627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45995.506292129627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45995.506292129627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45995.506292129627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45995.506292129627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45995.506292129627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45995.506292129627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45995.506292129627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45995.506292129627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45995.506292129627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45995.506292129627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45995.506292129627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45995.506292129627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45995.506292129627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45995.506292129627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45995.506292129627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45995.506292129627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45995.506292129627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45995.506292129627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45995.506292129627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45995.506292129627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45995.506292129627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45995.506292129627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45995.506292129627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45995.506292129627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45995.506292129627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45995.506292129627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45995.506292129627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45995.506292129627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45995.506292129627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45995.506292129627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45995.506292129627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45995.506292129627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45995.506292129627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45995.506292129627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45995.506292129627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45995.506292129627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45995.506292129627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45995.506292129627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45995.506292129627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45995.506292129627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45995.506292129627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45995.506292129627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45995.506292129627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45995.506292129627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45995.506292129627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45995.506292129627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45995.506292129627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45995.506292129627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45995.506292129627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45995.506292129627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45995.506292129627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45995.506292129627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45995.506292129627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45995.506292129627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45995.506292129627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45995.506292129627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ref="G125:G188" ca="1" si="2">IFERROR(NOW()-F125,"-")</f>
        <v>45995.506292129627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2"/>
        <v>45995.506292129627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2"/>
        <v>45995.506292129627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2"/>
        <v>45995.506292129627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45995.506292129627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45995.506292129627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45995.506292129627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45995.506292129627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45995.506292129627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45995.506292129627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45995.506292129627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45995.506292129627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45995.506292129627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45995.506292129627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45995.506292129627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45995.506292129627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45995.506292129627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45995.506292129627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45995.506292129627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45995.506292129627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45995.506292129627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45995.506292129627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45995.506292129627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45995.506292129627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45995.506292129627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45995.506292129627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45995.506292129627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45995.506292129627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45995.506292129627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45995.506292129627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45995.506292129627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45995.506292129627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45995.506292129627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45995.506292129627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45995.506292129627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45995.506292129627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45995.506292129627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45995.506292129627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45995.506292129627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45995.506292129627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45995.506292129627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45995.506292129627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45995.506292129627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45995.506292129627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45995.506292129627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45995.506292129627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45995.506292129627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45995.506292129627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45995.506292129627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45995.506292129627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45995.506292129627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45995.506292129627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45995.506292129627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45995.506292129627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45995.506292129627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45995.506292129627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45995.506292129627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45995.506292129627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45995.506292129627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45995.506292129627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45995.506292129627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45995.506292129627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45995.506292129627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45995.506292129627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ref="G189:G252" ca="1" si="3">IFERROR(NOW()-F189,"-")</f>
        <v>45995.506292129627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3"/>
        <v>45995.506292129627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3"/>
        <v>45995.506292129627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3"/>
        <v>45995.506292129627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45995.506292129627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45995.506292129627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45995.506292129627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45995.506292129627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45995.506292129627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45995.506292129627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45995.506292129627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45995.506292129627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45995.506292129627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45995.506292129627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45995.506292129627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45995.506292129627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45995.506292129627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45995.506292129627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45995.506292129627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45995.506292129627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45995.506292129627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45995.506292129627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45995.506292129627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45995.506292129627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45995.506292129627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45995.506292129627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45995.506292129627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45995.506292129627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45995.506292129627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45995.506292129627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45995.506292129627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45995.506292129627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45995.506292129627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45995.506292129627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45995.506292129627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45995.506292129627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45995.506292129627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45995.506292129627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45995.506292129627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45995.506292129627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45995.506292129627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45995.506292129627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45995.506292129627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45995.506292129627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45995.506292129627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45995.506292129627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45995.506292129627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45995.506292129627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45995.506292129627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45995.506292129627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45995.506292129627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45995.506292129627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45995.506292129627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45995.506292129627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45995.506292129627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45995.506292129627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45995.506292129627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45995.506292129627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45995.506292129627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45995.506292129627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45995.506292129627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45995.506292129627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45995.506292129627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45995.506292129627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ref="G253:G316" ca="1" si="4">IFERROR(NOW()-F253,"-")</f>
        <v>45995.506292129627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4"/>
        <v>45995.506292129627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4"/>
        <v>45995.506292129627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4"/>
        <v>45995.506292129627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45995.506292129627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45995.506292129627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45995.506292129627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45995.506292129627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45995.506292129627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45995.506292129627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45995.506292129627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45995.506292129627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45995.506292129627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45995.506292129627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45995.506292129627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45995.506292129627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45995.506292129627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45995.506292129627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45995.506292129627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45995.506292129627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45995.506292129627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45995.506292129627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45995.506292129627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45995.506292129627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45995.506292129627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45995.506292129627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45995.506292129627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45995.506292129627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45995.506292129627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45995.506292129627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45995.506292129627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45995.506292129627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45995.506292129627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45995.506292129627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45995.506292129627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45995.506292129627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45995.506292129627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45995.506292129627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45995.506292129627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45995.506292129627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45995.506292129627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45995.506292129627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45995.506292129627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45995.506292129627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45995.506292129627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45995.506292129627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45995.506292129627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45995.506292129627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45995.506292129627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45995.506292129627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45995.506292129627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45995.506292129627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45995.506292129627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45995.506292129627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45995.506292129627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45995.506292129627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45995.506292129627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45995.506292129627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45995.506292129627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45995.506292129627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45995.506292129627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45995.506292129627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45995.506292129627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45995.506292129627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ref="G317:G380" ca="1" si="5">IFERROR(NOW()-F317,"-")</f>
        <v>45995.506292129627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5"/>
        <v>45995.506292129627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5"/>
        <v>45995.506292129627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5"/>
        <v>45995.506292129627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45995.506292129627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45995.506292129627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45995.506292129627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45995.506292129627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45995.506292129627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45995.506292129627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45995.506292129627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45995.506292129627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45995.506292129627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45995.506292129627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45995.506292129627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45995.506292129627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45995.506292129627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45995.506292129627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45995.506292129627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45995.506292129627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45995.506292129627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45995.506292129627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45995.506292129627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45995.506292129627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45995.506292129627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45995.506292129627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45995.506292129627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45995.506292129627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45995.506292129627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45995.506292129627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45995.506292129627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45995.506292129627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45995.506292129627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45995.506292129627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45995.506292129627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45995.506292129627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45995.506292129627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45995.506292129627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45995.506292129627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45995.506292129627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45995.506292129627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45995.506292129627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45995.506292129627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45995.506292129627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45995.506292129627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45995.506292129627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45995.506292129627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45995.506292129627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45995.506292129627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45995.506292129627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45995.506292129627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45995.506292129627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45995.506292129627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45995.506292129627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45995.506292129627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45995.506292129627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45995.506292129627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45995.506292129627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45995.506292129627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45995.506292129627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45995.506292129627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45995.506292129627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45995.506292129627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45995.506292129627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ref="G381:G444" ca="1" si="6">IFERROR(NOW()-F381,"-")</f>
        <v>45995.506292129627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6"/>
        <v>45995.506292129627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6"/>
        <v>45995.506292129627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6"/>
        <v>45995.506292129627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45995.506292129627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45995.506292129627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45995.506292129627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45995.506292129627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45995.506292129627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45995.506292129627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45995.506292129627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45995.506292129627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45995.506292129627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45995.506292129627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45995.506292129627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45995.506292129627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45995.506292129627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45995.506292129627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45995.506292129627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45995.506292129627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45995.506292129627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45995.506292129627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45995.506292129627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45995.506292129627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45995.506292129627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45995.506292129627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45995.506292129627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45995.506292129627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45995.506292129627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45995.506292129627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45995.506292129627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45995.506292129627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45995.506292129627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45995.506292129627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45995.506292129627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45995.506292129627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45995.506292129627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45995.506292129627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45995.506292129627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45995.506292129627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45995.506292129627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45995.506292129627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45995.506292129627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45995.506292129627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45995.506292129627</v>
      </c>
      <c r="H425" s="121"/>
      <c r="I425" s="119" t="str">
        <f>IFERROR(VLOOKUP(D425,DB!A:F,6,0),"")</f>
        <v/>
      </c>
      <c r="J425" s="119" t="str">
        <f>IFERROR(VLOOKUP(D425,DB!A:G,7,0),"")</f>
        <v/>
      </c>
      <c r="K425" s="122"/>
      <c r="L425" s="137" t="str">
        <f>IFERROR(VLOOKUP(D425,DB!A:I,9,0),"")</f>
        <v/>
      </c>
    </row>
    <row r="426" spans="1:12" ht="31.5" customHeight="1">
      <c r="A426" s="143"/>
      <c r="B426" s="144" t="str">
        <f>IFERROR(VLOOKUP(D426,DB!A:K,11,0),"")</f>
        <v/>
      </c>
      <c r="C426" s="145"/>
      <c r="D426" s="144"/>
      <c r="E426" s="142"/>
      <c r="F426" s="146"/>
      <c r="G426" s="147">
        <f t="shared" ca="1" si="6"/>
        <v>45995.506292129627</v>
      </c>
      <c r="H426" s="146"/>
      <c r="I426" s="144" t="str">
        <f>IFERROR(VLOOKUP(D426,DB!A:F,6,0),"")</f>
        <v/>
      </c>
      <c r="J426" s="144" t="str">
        <f>IFERROR(VLOOKUP(D426,DB!A:G,7,0),"")</f>
        <v/>
      </c>
      <c r="K426" s="148"/>
      <c r="L426" s="149"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2025-12-04T09:11:07Z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