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637" documentId="120_S{2AC9BD13-BADA-5192-A53E-5A8FF88502F6}" xr6:coauthVersionLast="47" xr6:coauthVersionMax="47" xr10:uidLastSave="{D572AC73-AAF3-4504-81F2-BE85FE1D88F7}"/>
  <bookViews>
    <workbookView xWindow="-108" yWindow="-108" windowWidth="30936" windowHeight="18696"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9" l="1"/>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L12" i="9"/>
  <c r="J12" i="9"/>
  <c r="I12" i="9"/>
  <c r="G12" i="9"/>
  <c r="B12" i="9"/>
  <c r="L11" i="9"/>
  <c r="J11" i="9"/>
  <c r="I11" i="9"/>
  <c r="G11" i="9"/>
  <c r="B11" i="9"/>
  <c r="L10" i="9"/>
  <c r="J10" i="9"/>
  <c r="I10" i="9"/>
  <c r="G10" i="9"/>
  <c r="B10" i="9"/>
  <c r="G8" i="1"/>
  <c r="L5" i="2"/>
  <c r="J5" i="2"/>
  <c r="I5" i="2"/>
  <c r="G5" i="2"/>
  <c r="B5" i="2"/>
  <c r="B3" i="4"/>
  <c r="L13" i="5"/>
  <c r="J13" i="5"/>
  <c r="I13" i="5"/>
  <c r="B13" i="5"/>
  <c r="G2" i="9"/>
  <c r="G3" i="9"/>
  <c r="D5" i="3"/>
  <c r="D6" i="3"/>
  <c r="L11" i="5"/>
  <c r="L12"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1" i="5"/>
  <c r="J1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1" i="5"/>
  <c r="I1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1" i="5"/>
  <c r="B1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D9" i="3"/>
  <c r="G6" i="5"/>
  <c r="G7" i="5"/>
  <c r="G8" i="5"/>
  <c r="G9" i="5"/>
  <c r="G10" i="5"/>
  <c r="B6" i="5"/>
  <c r="B7" i="5"/>
  <c r="B8" i="5"/>
  <c r="B9" i="5"/>
  <c r="B10" i="5"/>
  <c r="I6" i="5"/>
  <c r="I7" i="5"/>
  <c r="I8" i="5"/>
  <c r="I9" i="5"/>
  <c r="I10" i="5"/>
  <c r="J6" i="5"/>
  <c r="J7" i="5"/>
  <c r="J8" i="5"/>
  <c r="J9" i="5"/>
  <c r="J10" i="5"/>
  <c r="L6" i="5"/>
  <c r="L7" i="5"/>
  <c r="L8" i="5"/>
  <c r="L9" i="5"/>
  <c r="L10"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5" i="9"/>
  <c r="B6" i="9"/>
  <c r="G6" i="9"/>
  <c r="J6" i="9"/>
  <c r="L6" i="9"/>
  <c r="B7" i="9"/>
  <c r="G7" i="9"/>
  <c r="I7" i="9"/>
  <c r="J7" i="9"/>
  <c r="L7" i="9"/>
  <c r="B8" i="9"/>
  <c r="G8" i="9"/>
  <c r="I8" i="9"/>
  <c r="J8" i="9"/>
  <c r="L8" i="9"/>
  <c r="B9" i="9"/>
  <c r="G9" i="9"/>
  <c r="I9" i="9"/>
  <c r="J9" i="9"/>
  <c r="L9" i="9"/>
  <c r="B2" i="9"/>
  <c r="I2" i="9"/>
  <c r="J2" i="9"/>
  <c r="L2" i="9"/>
  <c r="B3" i="9"/>
  <c r="I3" i="9"/>
  <c r="J3" i="9"/>
  <c r="L3" i="9"/>
  <c r="G4"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<sst xmlns="http://schemas.openxmlformats.org/spreadsheetml/2006/main" count="180295" uniqueCount="39130">
  <si>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</si>
  <si>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</si>
  <si>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</si>
  <si>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</si>
  <si>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</si>
  <si>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</si>
  <si>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</si>
  <si>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</si>
  <si>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</si>
  <si>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</si>
  <si>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</si>
  <si>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</si>
  <si>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</si>
  <si>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</si>
  <si>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</si>
  <si>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</si>
  <si>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</si>
  <si>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</si>
  <si>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</si>
  <si>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</si>
  <si>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</si>
  <si>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</si>
  <si>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</si>
  <si>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</si>
  <si>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</si>
  <si>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</si>
  <si>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</si>
  <si>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</si>
  <si>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</si>
  <si>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</si>
  <si>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</si>
  <si>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</si>
  <si>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</si>
  <si>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</si>
  <si>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</si>
  <si>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</si>
  <si>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</si>
  <si>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</si>
  <si>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</si>
  <si>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</si>
  <si>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</si>
  <si>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</si>
  <si>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</si>
  <si>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</si>
  <si>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</si>
  <si>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</si>
  <si>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</si>
  <si>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</si>
  <si>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</si>
  <si>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</si>
  <si>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</si>
  <si>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</si>
  <si>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</si>
  <si>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</si>
  <si>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</si>
  <si>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</si>
  <si>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</si>
  <si>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</si>
  <si>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</si>
  <si>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</si>
  <si>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</si>
  <si>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</si>
  <si>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</si>
  <si>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</si>
  <si>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</si>
  <si>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</si>
  <si>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</si>
  <si>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</si>
  <si>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</si>
  <si>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</si>
  <si>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</si>
  <si>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</si>
  <si>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</si>
  <si>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</si>
  <si>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</si>
  <si>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</si>
  <si>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</si>
  <si>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</si>
  <si>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</si>
  <si>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</si>
  <si>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</si>
  <si>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</si>
  <si>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</si>
  <si>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</si>
  <si>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</si>
  <si>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</si>
  <si>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</si>
  <si>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</si>
  <si>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</si>
  <si>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</si>
  <si>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</si>
  <si>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</si>
  <si>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</si>
  <si>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</si>
  <si>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</si>
  <si>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</si>
  <si>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</si>
  <si>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</si>
  <si>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</si>
  <si>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</si>
  <si>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</si>
  <si>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</si>
  <si>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</si>
  <si>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</si>
  <si>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</si>
  <si>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</si>
  <si>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</si>
  <si>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</si>
  <si>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</si>
  <si>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</si>
  <si>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</si>
  <si>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</si>
  <si>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</si>
  <si>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</si>
  <si>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</si>
  <si>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</si>
  <si>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</si>
  <si>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</si>
  <si>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</si>
  <si>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</si>
  <si>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</si>
  <si>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</si>
  <si>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</si>
  <si>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</si>
  <si>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</si>
  <si>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</si>
  <si>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</si>
  <si>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</si>
  <si>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</si>
  <si>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</si>
  <si>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</si>
  <si>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</si>
  <si>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</si>
  <si>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</si>
  <si>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</si>
  <si>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</si>
  <si>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</si>
  <si>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</si>
  <si>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</si>
  <si>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</si>
  <si>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</si>
  <si>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</si>
  <si>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</si>
  <si>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</si>
  <si>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</si>
  <si>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</si>
  <si>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</si>
  <si>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</si>
  <si>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</si>
  <si>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</si>
  <si>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</si>
  <si>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</si>
  <si>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</si>
  <si>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</si>
  <si>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</si>
  <si>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</si>
  <si>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</si>
  <si>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</si>
  <si>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</si>
  <si>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</si>
  <si>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</si>
  <si>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</si>
  <si>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</si>
  <si>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</si>
  <si>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</si>
  <si>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</si>
  <si>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</si>
  <si>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</si>
  <si>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</si>
  <si>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</si>
  <si>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</si>
  <si>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</si>
  <si>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</si>
  <si>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</si>
  <si>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</si>
  <si>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</si>
  <si>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</si>
  <si>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</si>
  <si>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</si>
  <si>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</si>
  <si>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</si>
  <si>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</si>
  <si>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</si>
  <si>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</si>
  <si>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</si>
  <si>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</si>
  <si>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</si>
  <si>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</si>
  <si>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</si>
  <si>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</si>
  <si>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</si>
  <si>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</si>
  <si>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</si>
  <si>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</si>
  <si>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</si>
  <si>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</si>
  <si>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</si>
  <si>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</si>
  <si>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</si>
  <si>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</si>
  <si>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</si>
  <si>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</si>
  <si>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</si>
  <si>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</si>
  <si>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</si>
  <si>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</si>
  <si>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</si>
  <si>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</si>
  <si>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</si>
  <si>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</si>
  <si>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</si>
  <si>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</si>
  <si>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</si>
  <si>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</si>
  <si>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</si>
  <si>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</si>
  <si>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</si>
  <si>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</si>
  <si>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</si>
  <si>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</si>
  <si>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</si>
  <si>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</si>
  <si>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</si>
  <si>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</si>
  <si>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</si>
  <si>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</si>
  <si>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</si>
  <si>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</si>
  <si>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</si>
  <si>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</si>
  <si>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</si>
  <si>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</si>
  <si>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</si>
  <si>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</si>
  <si>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</si>
  <si>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</si>
  <si>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</si>
  <si>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</si>
  <si>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</si>
  <si>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</si>
  <si>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</si>
  <si>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</si>
  <si>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</si>
  <si>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</si>
  <si>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</si>
  <si>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</si>
  <si>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</si>
  <si>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</si>
  <si>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</si>
  <si>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</si>
  <si>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</si>
  <si>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</si>
  <si>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</si>
  <si>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</si>
  <si>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</si>
  <si>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</si>
  <si>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</si>
  <si>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</si>
  <si>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</si>
  <si>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</si>
  <si>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</si>
  <si>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</si>
  <si>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</si>
  <si>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</si>
  <si>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</si>
  <si>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</si>
  <si>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</si>
  <si>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</si>
  <si>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</si>
  <si>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</si>
  <si>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</si>
  <si>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</si>
  <si>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</si>
  <si>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</si>
  <si>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</si>
  <si>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</si>
  <si>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</si>
  <si>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</si>
  <si>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</si>
  <si>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</si>
  <si>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</si>
  <si>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</si>
  <si>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</si>
  <si>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</si>
  <si>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</si>
  <si>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</si>
  <si>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</si>
  <si>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</si>
  <si>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</si>
  <si>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</si>
  <si>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</si>
  <si>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</si>
  <si>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</si>
  <si>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</si>
  <si>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</si>
  <si>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</si>
  <si>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</si>
  <si>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</si>
  <si>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</si>
  <si>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</si>
  <si>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</si>
  <si>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</si>
  <si>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</si>
  <si>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</si>
  <si>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</si>
  <si>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</si>
  <si>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</si>
  <si>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</si>
  <si>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</si>
  <si>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</si>
  <si>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</si>
  <si>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</si>
  <si>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</si>
  <si>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</si>
  <si>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</si>
  <si>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</si>
  <si>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</si>
  <si>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</si>
  <si>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</si>
  <si>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</si>
  <si>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</si>
  <si>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</si>
  <si>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</si>
  <si>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</si>
  <si>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</si>
  <si>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</si>
  <si>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</si>
  <si>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</si>
  <si>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</si>
  <si>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</si>
  <si>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</si>
  <si>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</si>
  <si>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</si>
  <si>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</si>
  <si>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</si>
  <si>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</si>
  <si>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</si>
  <si>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</si>
  <si>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</si>
  <si>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</si>
  <si>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</si>
  <si>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</si>
  <si>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</si>
  <si>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</si>
  <si>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</si>
  <si>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</si>
  <si>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</si>
  <si>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</si>
  <si>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</si>
  <si>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</si>
  <si>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</si>
  <si>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</si>
  <si>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</si>
  <si>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</si>
  <si>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</si>
  <si>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</si>
  <si>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</si>
  <si>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</si>
  <si>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</si>
  <si>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</si>
  <si>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</si>
  <si>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</si>
  <si>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</si>
  <si>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</si>
  <si>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</si>
  <si>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</si>
  <si>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</si>
  <si>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</si>
  <si>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</si>
  <si>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</si>
  <si>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</si>
  <si>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</si>
  <si>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</si>
  <si>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</si>
  <si>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</si>
  <si>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</si>
  <si>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</si>
  <si>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</si>
  <si>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</si>
  <si>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</si>
  <si>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</si>
  <si>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</si>
  <si>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</si>
  <si>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</si>
  <si>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</si>
  <si>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</si>
  <si>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</si>
  <si>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</si>
  <si>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</si>
  <si>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</si>
  <si>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</si>
  <si>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</si>
  <si>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</si>
  <si>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</si>
  <si>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</si>
  <si>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</si>
  <si>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</si>
  <si>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</si>
  <si>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</si>
  <si>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</si>
  <si>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</si>
  <si>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</si>
  <si>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</si>
  <si>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</si>
  <si>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</si>
  <si>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</si>
  <si>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</si>
  <si>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</si>
  <si>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</si>
  <si>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</si>
  <si>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</si>
  <si>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</si>
  <si>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</si>
  <si>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</si>
  <si>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</si>
  <si>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</si>
  <si>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</si>
  <si>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</si>
  <si>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</si>
  <si>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</si>
  <si>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</si>
  <si>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</si>
  <si>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</si>
  <si>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</si>
  <si>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</si>
  <si>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</si>
  <si>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</si>
  <si>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</si>
  <si>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</si>
  <si>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</si>
  <si>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</si>
  <si>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</si>
  <si>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</si>
  <si>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</si>
  <si>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</si>
  <si>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</si>
  <si>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</si>
  <si>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</si>
  <si>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</si>
  <si>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</si>
  <si>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</si>
  <si>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</si>
  <si>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</si>
  <si>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</si>
  <si>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</si>
  <si>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</si>
  <si>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</si>
  <si>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</si>
  <si>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</si>
  <si>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</si>
  <si>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</si>
  <si>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</si>
  <si>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</si>
  <si>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</si>
  <si>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</si>
  <si>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</si>
  <si>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</si>
  <si>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</si>
  <si>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</si>
  <si>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</si>
  <si>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</si>
  <si>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</si>
  <si>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</si>
  <si>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</si>
  <si>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</si>
  <si>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</si>
  <si>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</si>
  <si>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</si>
  <si>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</si>
  <si>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</si>
  <si>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</si>
  <si>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</si>
  <si>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</si>
  <si>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</si>
  <si>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</si>
  <si>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</si>
  <si>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</si>
  <si>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</si>
  <si>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</si>
  <si>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</si>
  <si>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</si>
  <si>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</si>
  <si>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</si>
  <si>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</si>
  <si>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</si>
  <si>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</si>
  <si>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</si>
  <si>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</si>
  <si>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</si>
  <si>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</si>
  <si>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</si>
  <si>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</si>
  <si>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</si>
  <si>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</si>
  <si>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</si>
  <si>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</si>
  <si>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</si>
  <si>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</si>
  <si>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</si>
  <si>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</si>
  <si>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</si>
  <si>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</si>
  <si>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</si>
  <si>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</si>
  <si>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</si>
  <si>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</si>
  <si>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</si>
  <si>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</si>
  <si>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</si>
  <si>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</si>
  <si>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</si>
  <si>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</si>
  <si>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</si>
  <si>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</si>
  <si>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</si>
  <si>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</si>
  <si>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</si>
  <si>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</si>
  <si>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</si>
  <si>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</si>
  <si>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</si>
  <si>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</si>
  <si>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</si>
  <si>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</si>
  <si>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</si>
  <si>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</si>
  <si>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</si>
  <si>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</si>
  <si>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</si>
  <si>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</si>
  <si>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</si>
  <si>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</si>
  <si>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</si>
  <si>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</si>
  <si>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</si>
  <si>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</si>
  <si>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</si>
  <si>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</si>
  <si>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</si>
  <si>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</si>
  <si>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</si>
  <si>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</si>
  <si>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</si>
  <si>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</si>
  <si>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</si>
  <si>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</si>
  <si>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</si>
  <si>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</si>
  <si>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</si>
  <si>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</si>
  <si>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</si>
  <si>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</si>
  <si>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</si>
  <si>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</si>
  <si>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</si>
  <si>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</si>
  <si>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</si>
  <si>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</si>
  <si>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</si>
  <si>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</si>
  <si>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</si>
  <si>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</si>
  <si>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</si>
  <si>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</si>
  <si>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</si>
  <si>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</si>
  <si>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</si>
  <si>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</si>
  <si>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</si>
  <si>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</si>
  <si>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</si>
  <si>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</si>
  <si>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</si>
  <si>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</si>
  <si>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</si>
  <si>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</si>
  <si>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</si>
  <si>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</si>
  <si>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</si>
  <si>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</si>
  <si>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</si>
  <si>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</si>
  <si>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</si>
  <si>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</si>
  <si>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</si>
  <si>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</si>
  <si>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</si>
  <si>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</si>
  <si>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</si>
  <si>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</si>
  <si>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</si>
  <si>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</si>
  <si>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</si>
  <si>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</si>
  <si>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</si>
  <si>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</si>
  <si>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</si>
  <si>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</si>
  <si>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</si>
  <si>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</si>
  <si>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</si>
  <si>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</si>
  <si>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</si>
  <si>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</si>
  <si>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</si>
  <si>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</si>
  <si>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</si>
  <si>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</si>
  <si>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</si>
  <si>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</si>
  <si>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</si>
  <si>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</si>
  <si>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</si>
  <si>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</si>
  <si>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</si>
  <si>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</si>
  <si>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</si>
  <si>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</si>
  <si>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</si>
  <si>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</si>
  <si>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</si>
  <si>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</si>
  <si>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</si>
  <si>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</si>
  <si>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</si>
  <si>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</si>
  <si>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</si>
  <si>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</si>
  <si>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</si>
  <si>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</si>
  <si>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</si>
  <si>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</si>
  <si>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</si>
  <si>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</si>
  <si>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</si>
  <si>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</si>
  <si>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</si>
  <si>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</si>
  <si>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</si>
  <si>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</si>
  <si>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</si>
  <si>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</si>
  <si>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</si>
  <si>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</si>
  <si>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</si>
  <si>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</si>
  <si>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</si>
  <si>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</si>
  <si>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</si>
  <si>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</si>
  <si>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</si>
  <si>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</si>
  <si>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</si>
  <si>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</si>
  <si>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</si>
  <si>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</si>
  <si>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</si>
  <si>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</si>
  <si>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</si>
  <si>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</si>
  <si>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</si>
  <si>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</si>
  <si>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</si>
  <si>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</si>
  <si>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</si>
  <si>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</si>
  <si>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</si>
  <si>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</si>
  <si>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</si>
  <si>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</si>
  <si>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</si>
  <si>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</si>
  <si>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</si>
  <si>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</si>
  <si>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</si>
  <si>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</si>
  <si>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</si>
  <si>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</si>
  <si>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</si>
  <si>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</si>
  <si>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</si>
  <si>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</si>
  <si>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</si>
  <si>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</si>
  <si>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</si>
  <si>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</si>
  <si>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</si>
  <si>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</si>
  <si>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</si>
  <si>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</si>
  <si>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</si>
  <si>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</si>
  <si>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</si>
  <si>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</si>
  <si>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</si>
  <si>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</si>
  <si>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</si>
  <si>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</si>
  <si>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</si>
  <si>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</si>
  <si>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</si>
  <si>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</si>
  <si>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</si>
  <si>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</si>
  <si>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</si>
  <si>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</si>
  <si>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</si>
  <si>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</si>
  <si>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</si>
  <si>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</si>
  <si>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</si>
  <si>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</si>
  <si>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</si>
  <si>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</si>
  <si>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</si>
  <si>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</si>
  <si>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</si>
  <si>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</si>
  <si>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</si>
  <si>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</si>
  <si>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</si>
  <si>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</si>
  <si>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</si>
  <si>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</si>
  <si>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</si>
  <si>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</si>
  <si>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</si>
  <si>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</si>
  <si>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</si>
  <si>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</si>
  <si>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</si>
  <si>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</si>
  <si>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</si>
  <si>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</si>
  <si>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</si>
  <si>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</si>
  <si>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</si>
  <si>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</si>
  <si>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</si>
  <si>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</si>
  <si>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</si>
  <si>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</si>
  <si>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</si>
  <si>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</si>
  <si>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</si>
  <si>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</si>
  <si>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</si>
  <si>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</si>
  <si>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</si>
  <si>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</si>
  <si>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</si>
  <si>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</si>
  <si>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</si>
  <si>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</si>
  <si>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</si>
  <si>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</si>
  <si>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</si>
  <si>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</si>
  <si>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</si>
  <si>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</si>
  <si>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</si>
  <si>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</si>
  <si>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</si>
  <si>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</si>
  <si>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</si>
  <si>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</si>
  <si>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</si>
  <si>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</si>
  <si>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</si>
  <si>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</si>
  <si>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</si>
  <si>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</si>
  <si>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</si>
  <si>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</si>
  <si>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</si>
  <si>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</si>
  <si>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</si>
  <si>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</si>
  <si>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</si>
  <si>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</si>
  <si>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</si>
  <si>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</si>
  <si>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</si>
  <si>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</si>
  <si>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</si>
  <si>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</si>
  <si>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</si>
  <si>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</si>
  <si>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</si>
  <si>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</si>
  <si>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</si>
  <si>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</si>
  <si>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</si>
  <si>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</si>
  <si>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</si>
  <si>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</si>
  <si>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</si>
  <si>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</si>
  <si>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</si>
  <si>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</si>
  <si>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</si>
  <si>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</si>
  <si>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</si>
  <si>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</si>
  <si>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</si>
  <si>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</si>
  <si>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</si>
  <si>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</si>
  <si>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</si>
  <si>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</si>
  <si>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</si>
  <si>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</si>
  <si>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</si>
  <si>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</si>
  <si>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</si>
  <si>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</si>
  <si>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</si>
  <si>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</si>
  <si>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</si>
  <si>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</si>
  <si>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</si>
  <si>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</si>
  <si>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</si>
  <si>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</si>
  <si>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</si>
  <si>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</si>
  <si>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</si>
  <si>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</si>
  <si>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</si>
  <si>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</si>
  <si>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</si>
  <si>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</si>
  <si>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</si>
  <si>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</si>
  <si>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</si>
  <si>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</si>
  <si>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</si>
  <si>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</si>
  <si>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</si>
  <si>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</si>
  <si>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</si>
  <si>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</si>
  <si>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</si>
  <si>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</si>
  <si>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</si>
  <si>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</si>
  <si>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</si>
  <si>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</si>
  <si>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</si>
  <si>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</si>
  <si>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</si>
  <si>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</si>
  <si>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</si>
  <si>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</si>
  <si>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</si>
  <si>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</si>
  <si>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</si>
  <si>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</si>
  <si>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</si>
  <si>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</si>
  <si>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</si>
  <si>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</si>
  <si>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</si>
  <si>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</si>
  <si>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</si>
  <si>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</si>
  <si>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</si>
  <si>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</si>
  <si>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</si>
  <si>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</si>
  <si>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</si>
  <si>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</si>
  <si>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</si>
  <si>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</si>
  <si>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</si>
  <si>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</si>
  <si>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</si>
  <si>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</si>
  <si>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</si>
  <si>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</si>
  <si>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</si>
  <si>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</si>
  <si>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</si>
  <si>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</si>
  <si>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</si>
  <si>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</si>
  <si>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</si>
  <si>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</si>
  <si>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</si>
  <si>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</si>
  <si>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</si>
  <si>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</si>
  <si>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</si>
  <si>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</si>
  <si>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</si>
  <si>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</si>
  <si>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</si>
  <si>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</si>
  <si>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</si>
  <si>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</si>
  <si>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</si>
  <si>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</si>
  <si>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</si>
  <si>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</si>
  <si>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</si>
  <si>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</si>
  <si>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</si>
  <si>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</si>
  <si>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</si>
  <si>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</si>
  <si>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</si>
  <si>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</si>
  <si>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</si>
  <si>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</si>
  <si>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</si>
  <si>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</si>
  <si>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</si>
  <si>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</si>
  <si>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</si>
  <si>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</si>
  <si>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</si>
  <si>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</si>
  <si>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</si>
  <si>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</si>
  <si>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</si>
  <si>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</si>
  <si>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</si>
  <si>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</si>
  <si>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</si>
  <si>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</si>
  <si>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</si>
  <si>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</si>
  <si>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</si>
  <si>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</si>
  <si>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</si>
  <si>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</si>
  <si>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</si>
  <si>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</si>
  <si>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</si>
  <si>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</si>
  <si>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</si>
  <si>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</si>
  <si>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</si>
  <si>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</si>
  <si>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</si>
  <si>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</si>
  <si>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</si>
  <si>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</si>
  <si>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</si>
  <si>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</si>
  <si>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</si>
  <si>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</si>
  <si>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</si>
  <si>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</si>
  <si>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</si>
  <si>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</si>
  <si>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</si>
  <si>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</si>
  <si>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</si>
  <si>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</si>
  <si>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</si>
  <si>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</si>
  <si>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</si>
  <si>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</si>
  <si>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</si>
  <si>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</si>
  <si>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</si>
  <si>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</si>
  <si>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</si>
  <si>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</si>
  <si>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</si>
  <si>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</si>
  <si>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</si>
  <si>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</si>
  <si>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</si>
  <si>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</si>
  <si>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</si>
  <si>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</si>
  <si>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</si>
  <si>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</si>
  <si>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</si>
  <si>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</si>
  <si>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</si>
  <si>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</si>
  <si>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</si>
  <si>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</si>
  <si>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</si>
  <si>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</si>
  <si>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</si>
  <si>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</si>
  <si>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</si>
  <si>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</si>
  <si>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</si>
  <si>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</si>
  <si>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</si>
  <si>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</si>
  <si>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</si>
  <si>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</si>
  <si>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</si>
  <si>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</si>
  <si>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</si>
  <si>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</si>
  <si>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</si>
  <si>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</si>
  <si>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</si>
  <si>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</si>
  <si>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</si>
  <si>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</si>
  <si>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</si>
  <si>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</si>
  <si>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</si>
  <si>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</si>
  <si>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</si>
  <si>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</si>
  <si>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</si>
  <si>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</si>
  <si>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</si>
  <si>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</si>
  <si>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</si>
  <si>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</si>
  <si>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</si>
  <si>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</si>
  <si>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</si>
  <si>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</si>
  <si>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</si>
  <si>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</si>
  <si>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</si>
  <si>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</si>
  <si>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</si>
  <si>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</si>
  <si>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</si>
  <si>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</si>
  <si>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</si>
  <si>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</si>
  <si>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</si>
  <si>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</si>
  <si>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</si>
  <si>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</si>
  <si>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</si>
  <si>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</si>
  <si>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</si>
  <si>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</si>
  <si>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</si>
  <si>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</si>
  <si>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</si>
  <si>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</si>
  <si>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</si>
  <si>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</si>
  <si>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</si>
  <si>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</si>
  <si>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</si>
  <si>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</si>
  <si>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</si>
  <si>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</si>
  <si>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</si>
  <si>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</si>
  <si>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</si>
  <si>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</si>
  <si>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</si>
  <si>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</si>
  <si>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</si>
  <si>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</si>
  <si>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</si>
  <si>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</si>
  <si>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</si>
  <si>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</si>
  <si>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</si>
  <si>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</si>
  <si>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</si>
  <si>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</si>
  <si>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</si>
  <si>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</si>
  <si>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</si>
  <si>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</si>
  <si>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</si>
  <si>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</si>
  <si>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</si>
  <si>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</si>
  <si>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</si>
  <si>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</si>
  <si>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</si>
  <si>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</si>
  <si>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</si>
  <si>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</si>
  <si>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</si>
  <si>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</si>
  <si>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</si>
  <si>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</si>
  <si>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</si>
  <si>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</si>
  <si>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</si>
  <si>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</si>
  <si>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</si>
  <si>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</si>
  <si>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</si>
  <si>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</si>
  <si>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</si>
  <si>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</si>
  <si>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</si>
  <si>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</si>
  <si>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</si>
  <si>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</si>
  <si>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</si>
  <si>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</si>
  <si>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</si>
  <si>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</si>
  <si>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</si>
  <si>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</si>
  <si>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</si>
  <si>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</si>
  <si>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</si>
  <si>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</si>
  <si>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</si>
  <si>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</si>
  <si>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</si>
  <si>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</si>
  <si>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</si>
  <si>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</si>
  <si>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</si>
  <si>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</si>
  <si>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</si>
  <si>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</si>
  <si>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</si>
  <si>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</si>
  <si>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</si>
  <si>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</si>
  <si>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</si>
  <si>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</si>
  <si>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</si>
  <si>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</si>
  <si>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</si>
  <si>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</si>
  <si>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</si>
  <si>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</si>
  <si>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</si>
  <si>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</si>
  <si>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</si>
  <si>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</si>
  <si>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</si>
  <si>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</si>
  <si>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</si>
  <si>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</si>
  <si>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</si>
  <si>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</si>
  <si>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</si>
  <si>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</si>
  <si>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</si>
  <si>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</si>
  <si>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</si>
  <si>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</si>
  <si>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</si>
  <si>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</si>
  <si>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</si>
  <si>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</si>
  <si>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</si>
  <si>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</si>
  <si>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</si>
  <si>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</si>
  <si>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</si>
  <si>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</si>
  <si>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</si>
  <si>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</si>
  <si>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</si>
  <si>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</si>
  <si>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</si>
  <si>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</si>
  <si>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</si>
  <si>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</si>
  <si>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</si>
  <si>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</si>
  <si>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</si>
  <si>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</si>
  <si>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</si>
  <si>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</si>
  <si>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</si>
  <si>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</si>
  <si>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</si>
  <si>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</si>
  <si>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</si>
  <si>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</si>
  <si>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</si>
  <si>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</si>
  <si>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</si>
  <si>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</si>
  <si>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</si>
  <si>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</si>
  <si>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</si>
  <si>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</si>
  <si>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</si>
  <si>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</si>
  <si>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</si>
  <si>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</si>
  <si>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</si>
  <si>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</si>
  <si>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</si>
  <si>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</si>
  <si>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</si>
  <si>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</si>
  <si>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</si>
  <si>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</si>
  <si>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</si>
  <si>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</si>
  <si>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</si>
  <si>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</si>
  <si>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</si>
  <si>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</si>
  <si>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</si>
  <si>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</si>
  <si>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</si>
  <si>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</si>
  <si>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</si>
  <si>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</si>
  <si>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</si>
  <si>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</si>
  <si>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</si>
  <si>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</si>
  <si>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</si>
  <si>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</si>
  <si>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</si>
  <si>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</si>
  <si>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</si>
  <si>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</si>
  <si>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</si>
  <si>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</si>
  <si>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</si>
  <si>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</si>
  <si>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</si>
  <si>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</si>
  <si>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</si>
  <si>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</si>
  <si>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</si>
  <si>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</si>
  <si>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</si>
  <si>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</si>
  <si>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</si>
  <si>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</si>
  <si>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</si>
  <si>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</si>
  <si>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</si>
  <si>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</si>
  <si>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</si>
  <si>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</si>
  <si>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</si>
  <si>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</si>
  <si>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</si>
  <si>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</si>
  <si>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</si>
  <si>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</si>
  <si>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</si>
  <si>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</si>
  <si>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</si>
  <si>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</si>
  <si>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</si>
  <si>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</si>
  <si>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</si>
  <si>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</si>
  <si>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</si>
  <si>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</si>
  <si>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</si>
  <si>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</si>
  <si>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</si>
  <si>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</si>
  <si>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</si>
  <si>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</si>
  <si>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</si>
  <si>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</si>
  <si>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</si>
  <si>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</si>
  <si>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</si>
  <si>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</si>
  <si>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</si>
  <si>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</si>
  <si>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</si>
  <si>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</si>
  <si>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</si>
  <si>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</si>
  <si>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</si>
  <si>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</si>
  <si>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</si>
  <si>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</si>
  <si>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</si>
  <si>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</si>
  <si>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</si>
  <si>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</si>
  <si>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</si>
  <si>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</si>
  <si>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</si>
  <si>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</si>
  <si>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</si>
  <si>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</si>
  <si>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</si>
  <si>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</si>
  <si>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</si>
  <si>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</si>
  <si>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</si>
  <si>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</si>
  <si>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</si>
  <si>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</si>
  <si>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</si>
  <si>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</si>
  <si>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</si>
  <si>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</si>
  <si>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</si>
  <si>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</si>
  <si>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</si>
  <si>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</si>
  <si>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</si>
  <si>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</si>
  <si>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</si>
  <si>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</si>
  <si>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</si>
  <si>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</si>
  <si>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</si>
  <si>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</si>
  <si>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</si>
  <si>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</si>
  <si>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</si>
  <si>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</si>
  <si>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</si>
  <si>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</si>
  <si>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</si>
  <si>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</si>
  <si>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</si>
  <si>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</si>
  <si>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</si>
  <si>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</si>
  <si>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</si>
  <si>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</si>
  <si>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</si>
  <si>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</si>
  <si>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</si>
  <si>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</si>
  <si>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</si>
  <si>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</si>
  <si>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</si>
  <si>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</si>
  <si>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</si>
  <si>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</si>
  <si>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</si>
  <si>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</si>
  <si>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</si>
  <si>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</si>
  <si>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</si>
  <si>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</si>
  <si>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</si>
  <si>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</si>
  <si>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</si>
  <si>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</si>
  <si>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</si>
  <si>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</si>
  <si>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</si>
  <si>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</si>
  <si>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</si>
  <si>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</si>
  <si>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</si>
  <si>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</si>
  <si>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</si>
  <si>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</si>
  <si>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</si>
  <si>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</si>
  <si>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</si>
  <si>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</si>
  <si>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</si>
  <si>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</si>
  <si>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</si>
  <si>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</si>
  <si>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</si>
  <si>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</si>
  <si>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</si>
  <si>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</si>
  <si>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</si>
  <si>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</si>
  <si>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</si>
  <si>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</si>
  <si>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</si>
  <si>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</si>
  <si>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</si>
  <si>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</si>
  <si>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</si>
  <si>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</si>
  <si>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</si>
  <si>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</si>
  <si>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</si>
  <si>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</si>
  <si>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</si>
  <si>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</si>
  <si>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</si>
  <si>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</si>
  <si>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</si>
  <si>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</si>
  <si>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</si>
  <si>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</si>
  <si>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</si>
  <si>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</si>
  <si>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</si>
  <si>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</si>
  <si>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</si>
  <si>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</si>
  <si>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</si>
  <si>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</si>
  <si>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</si>
  <si>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</si>
  <si>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</si>
  <si>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</si>
  <si>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</si>
  <si>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</si>
  <si>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</si>
  <si>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</si>
  <si>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</si>
  <si>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</si>
  <si>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</si>
  <si>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</si>
  <si>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</si>
  <si>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</si>
  <si>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</si>
  <si>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</si>
  <si>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</si>
  <si>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</si>
  <si>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</si>
  <si>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</si>
  <si>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</si>
  <si>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</si>
  <si>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</si>
  <si>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</si>
  <si>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</si>
  <si>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</si>
  <si>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</si>
  <si>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</si>
  <si>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</si>
  <si>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</si>
  <si>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</si>
  <si>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</si>
  <si>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</si>
  <si>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</si>
  <si>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</si>
  <si>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</si>
  <si>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</si>
  <si>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</si>
  <si>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</si>
  <si>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</si>
  <si>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</si>
  <si>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</si>
  <si>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</si>
  <si>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</si>
  <si>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</si>
  <si>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</si>
  <si>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</si>
  <si>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</si>
  <si>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</si>
  <si>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</si>
  <si>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</si>
  <si>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</si>
  <si>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</si>
  <si>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</si>
  <si>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</si>
  <si>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</si>
  <si>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</si>
  <si>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</si>
  <si>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</si>
  <si>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</si>
  <si>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</si>
  <si>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</si>
  <si>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</si>
  <si>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</si>
  <si>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</si>
  <si>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</si>
  <si>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</si>
  <si>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</si>
  <si>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</si>
  <si>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</si>
  <si>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</si>
  <si>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</si>
  <si>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</si>
  <si>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</si>
  <si>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</si>
  <si>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</si>
  <si>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</si>
  <si>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</si>
  <si>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</si>
  <si>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</si>
  <si>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</si>
  <si>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</si>
  <si>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</si>
  <si>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</si>
  <si>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</si>
  <si>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</si>
  <si>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</si>
  <si>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</si>
  <si>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</si>
  <si>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</si>
  <si>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</si>
  <si>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</si>
  <si>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</si>
  <si>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</si>
  <si>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</si>
  <si>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</si>
  <si>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</si>
  <si>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</si>
  <si>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</si>
  <si>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</si>
  <si>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</si>
  <si>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</si>
  <si>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</si>
  <si>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</si>
  <si>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</si>
  <si>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</si>
  <si>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</si>
  <si>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</si>
  <si>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</si>
  <si>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</si>
  <si>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</si>
  <si>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</si>
  <si>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</si>
  <si>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</si>
  <si>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</si>
  <si>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</si>
  <si>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</si>
  <si>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</si>
  <si>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</si>
  <si>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</si>
  <si>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</si>
  <si>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</si>
  <si>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</si>
  <si>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</si>
  <si>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</si>
  <si>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</si>
  <si>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</si>
  <si>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</si>
  <si>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</si>
  <si>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</si>
  <si>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</si>
  <si>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</si>
  <si>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</si>
  <si>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</si>
  <si>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</si>
  <si>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</si>
  <si>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</si>
  <si>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</si>
  <si>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</si>
  <si>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</si>
  <si>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</si>
  <si>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</si>
  <si>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</si>
  <si>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</si>
  <si>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</si>
  <si>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</si>
  <si>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</si>
  <si>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</si>
  <si>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</si>
  <si>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</si>
  <si>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</si>
  <si>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</si>
  <si>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</si>
  <si>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</si>
  <si>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</si>
  <si>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</si>
  <si>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</si>
  <si>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</si>
  <si>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</si>
  <si>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</si>
  <si>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</si>
  <si>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</si>
  <si>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</si>
  <si>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</si>
  <si>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</si>
  <si>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</si>
  <si>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</si>
  <si>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</si>
  <si>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</si>
  <si>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</si>
  <si>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</si>
  <si>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</si>
  <si>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</si>
  <si>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</si>
  <si>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</si>
  <si>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</si>
  <si>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</si>
  <si>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</si>
  <si>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</si>
  <si>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</si>
  <si>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</si>
  <si>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</si>
  <si>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</si>
  <si>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</si>
  <si>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</si>
  <si>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</si>
  <si>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</si>
  <si>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</si>
  <si>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</si>
  <si>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</si>
  <si>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</si>
  <si>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</si>
  <si>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</si>
  <si>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</si>
  <si>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</si>
  <si>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</si>
  <si>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</si>
  <si>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</si>
  <si>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</si>
  <si>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</si>
  <si>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</si>
  <si>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</si>
  <si>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</si>
  <si>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</si>
  <si>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</si>
  <si>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</si>
  <si>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</si>
  <si>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</si>
  <si>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</si>
  <si>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</si>
  <si>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</si>
  <si>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</si>
  <si>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</si>
  <si>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</si>
  <si>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</si>
  <si>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</si>
  <si>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</si>
  <si>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</si>
  <si>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</si>
  <si>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</si>
  <si>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</si>
  <si>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</si>
  <si>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</si>
  <si>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</si>
  <si>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</si>
  <si>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</si>
  <si>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</si>
  <si>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</si>
  <si>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</si>
  <si>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</si>
  <si>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</si>
  <si>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</si>
  <si>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</si>
  <si>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</si>
  <si>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</si>
  <si>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</si>
  <si>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</si>
  <si>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</si>
  <si>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</si>
  <si>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</si>
  <si>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</si>
  <si>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</si>
  <si>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</si>
  <si>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</si>
  <si>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</si>
  <si>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</si>
  <si>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</si>
  <si>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</si>
  <si>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</si>
  <si>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</si>
  <si>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</si>
  <si>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</si>
  <si>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</si>
  <si>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</si>
  <si>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</si>
  <si>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</si>
  <si>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</si>
  <si>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</si>
  <si>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</si>
  <si>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</si>
  <si>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</si>
  <si>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</si>
  <si>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</si>
  <si>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</si>
  <si>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</si>
  <si>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</si>
  <si>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</si>
  <si>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</si>
  <si>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</si>
  <si>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</si>
  <si>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</si>
  <si>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</si>
  <si>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</si>
  <si>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</si>
  <si>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</si>
  <si>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</si>
  <si>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</si>
  <si>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</si>
  <si>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</si>
  <si>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</si>
  <si>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</si>
  <si>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</si>
  <si>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</si>
  <si>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</si>
  <si>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</si>
  <si>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</si>
  <si>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</si>
  <si>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</si>
  <si>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</si>
  <si>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</si>
  <si>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</si>
  <si>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</si>
  <si>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</si>
  <si>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</si>
  <si>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</si>
  <si>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</si>
  <si>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</si>
  <si>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</si>
  <si>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</si>
  <si>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</si>
  <si>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</si>
  <si>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</si>
  <si>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</si>
  <si>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</si>
  <si>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</si>
  <si>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</si>
  <si>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</si>
  <si>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</si>
  <si>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</si>
  <si>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</si>
  <si>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</si>
  <si>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</si>
  <si>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</si>
  <si>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</si>
  <si>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</si>
  <si>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</si>
  <si>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</si>
  <si>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</si>
  <si>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</si>
  <si>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</si>
  <si>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</si>
  <si>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</si>
  <si>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</si>
  <si>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</si>
  <si>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</si>
  <si>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</si>
  <si>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</si>
  <si>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</si>
  <si>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</si>
  <si>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</si>
  <si>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</si>
  <si>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</si>
  <si>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</si>
  <si>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</si>
  <si>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</si>
  <si>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</si>
  <si>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</si>
  <si>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</si>
  <si>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</si>
  <si>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</si>
  <si>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</si>
  <si>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</si>
  <si>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</si>
  <si>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</si>
  <si>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</si>
  <si>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</si>
  <si>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</si>
  <si>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</si>
  <si>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</si>
  <si>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</si>
  <si>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</si>
  <si>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</si>
  <si>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</si>
  <si>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</si>
  <si>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</si>
  <si>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</si>
  <si>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</si>
  <si>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</si>
  <si>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</si>
  <si>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</si>
  <si>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</si>
  <si>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</si>
  <si>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</si>
  <si>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</si>
  <si>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</si>
  <si>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</si>
  <si>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</si>
  <si>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</si>
  <si>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</si>
  <si>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</si>
  <si>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</si>
  <si>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</si>
  <si>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</si>
  <si>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</si>
  <si>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</si>
  <si>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</si>
  <si>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</si>
  <si>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</si>
  <si>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</si>
  <si>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</si>
  <si>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</si>
  <si>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</si>
  <si>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</si>
  <si>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</si>
  <si>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</si>
  <si>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</si>
  <si>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</si>
  <si>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</si>
  <si>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</si>
  <si>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</si>
  <si>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</si>
  <si>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</si>
  <si>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</si>
  <si>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</si>
  <si>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</si>
  <si>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</si>
  <si>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</si>
  <si>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</si>
  <si>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</si>
  <si>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</si>
  <si>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</si>
  <si>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</si>
  <si>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</si>
  <si>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</si>
  <si>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</si>
  <si>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</si>
  <si>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</si>
  <si>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</si>
  <si>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</si>
  <si>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</si>
  <si>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</si>
  <si>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</si>
  <si>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</si>
  <si>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</si>
  <si>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</si>
  <si>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</si>
  <si>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</si>
  <si>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</si>
  <si>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</si>
  <si>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</si>
  <si>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</si>
  <si>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</si>
  <si>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</si>
  <si>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</si>
  <si>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</si>
  <si>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</si>
  <si>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</si>
  <si>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</si>
  <si>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</si>
  <si>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</si>
  <si>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</si>
  <si>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</si>
  <si>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</si>
  <si>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</si>
  <si>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</si>
  <si>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</si>
  <si>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</si>
  <si>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</si>
  <si>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</si>
  <si>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</si>
  <si>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</si>
  <si>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</si>
  <si>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</si>
  <si>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</si>
  <si>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</si>
  <si>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</si>
  <si>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</si>
  <si>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</si>
  <si>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</si>
  <si>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</si>
  <si>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</si>
  <si>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</si>
  <si>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</si>
  <si>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</si>
  <si>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</si>
  <si>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</si>
  <si>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</si>
  <si>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</si>
  <si>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</si>
  <si>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</si>
  <si>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</si>
  <si>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</si>
  <si>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</si>
  <si>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</si>
  <si>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</si>
  <si>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</si>
  <si>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</si>
  <si>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</si>
  <si>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</si>
  <si>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</si>
  <si>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</si>
  <si>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</si>
  <si>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</si>
  <si>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</si>
  <si>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</si>
  <si>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</si>
  <si>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</si>
  <si>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</si>
  <si>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</si>
  <si>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</si>
  <si>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</si>
  <si>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</si>
  <si>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</si>
  <si>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</si>
  <si>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</si>
  <si>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</si>
  <si>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</si>
  <si>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</si>
  <si>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</si>
  <si>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</si>
  <si>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</si>
  <si>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</si>
  <si>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</si>
  <si>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</si>
  <si>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</si>
  <si>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</si>
  <si>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</si>
  <si>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</si>
  <si>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</si>
  <si>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</si>
  <si>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</si>
  <si>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</si>
  <si>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</si>
  <si>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</si>
  <si>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</si>
  <si>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</si>
  <si>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</si>
  <si>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</si>
  <si>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</si>
  <si>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</si>
  <si>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</si>
  <si>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</si>
  <si>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</si>
  <si>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</si>
  <si>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</si>
  <si>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</si>
  <si>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</si>
  <si>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</si>
  <si>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</si>
  <si>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</si>
  <si>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</si>
  <si>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</si>
  <si>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</si>
  <si>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</si>
  <si>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</si>
  <si>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</si>
  <si>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</si>
  <si>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</si>
  <si>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</si>
  <si>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</si>
  <si>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</si>
  <si>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</si>
  <si>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</si>
  <si>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</si>
  <si>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</si>
  <si>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</si>
  <si>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</si>
  <si>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</si>
  <si>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</si>
  <si>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</si>
  <si>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</si>
  <si>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</si>
  <si>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</si>
  <si>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</si>
  <si>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</si>
  <si>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</si>
  <si>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</si>
  <si>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</si>
  <si>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</si>
  <si>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</si>
  <si>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</si>
  <si>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</si>
  <si>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</si>
  <si>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</si>
  <si>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</si>
  <si>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</si>
  <si>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</si>
  <si>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</si>
  <si>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</si>
  <si>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</si>
  <si>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</si>
  <si>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</si>
  <si>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</si>
  <si>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</si>
  <si>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</si>
  <si>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</si>
  <si>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</si>
  <si>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</si>
  <si>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</si>
  <si>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</si>
  <si>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</si>
  <si>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</si>
  <si>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</si>
  <si>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</si>
  <si>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</si>
  <si>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</si>
  <si>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</si>
  <si>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</si>
  <si>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</si>
  <si>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</si>
  <si>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</si>
  <si>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</si>
  <si>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</si>
  <si>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</si>
  <si>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</si>
  <si>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</si>
  <si>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</si>
  <si>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</si>
  <si>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</si>
  <si>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</si>
  <si>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</si>
  <si>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</si>
  <si>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</si>
  <si>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</si>
  <si>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</si>
  <si>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</si>
  <si>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</si>
  <si>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</si>
  <si>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</si>
  <si>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</si>
  <si>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</si>
  <si>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</si>
  <si>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</si>
  <si>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</si>
  <si>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</si>
  <si>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</si>
  <si>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</si>
  <si>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</si>
  <si>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</si>
  <si>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</si>
  <si>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</si>
  <si>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</si>
  <si>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</si>
  <si>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</si>
  <si>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</si>
  <si>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</si>
  <si>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</si>
  <si>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</si>
  <si>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</si>
  <si>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</si>
  <si>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</si>
  <si>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</si>
  <si>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</si>
  <si>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</si>
  <si>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</si>
  <si>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</si>
  <si>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</si>
  <si>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</si>
  <si>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</si>
  <si>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</si>
  <si>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</si>
  <si>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</si>
  <si>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</si>
  <si>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</si>
  <si>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</si>
  <si>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</si>
  <si>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</si>
  <si>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</si>
  <si>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</si>
  <si>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</si>
  <si>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</si>
  <si>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</si>
  <si>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</si>
  <si>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</si>
  <si>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</si>
  <si>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</si>
  <si>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</si>
  <si>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</si>
  <si>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</si>
  <si>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</si>
  <si>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</si>
  <si>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</si>
  <si>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</si>
  <si>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</si>
  <si>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</si>
  <si>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</si>
  <si>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</si>
  <si>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</si>
  <si>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</si>
  <si>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</si>
  <si>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</si>
  <si>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</si>
  <si>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</si>
  <si>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</si>
  <si>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</si>
  <si>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</si>
  <si>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</si>
  <si>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</si>
  <si>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</si>
  <si>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</si>
  <si>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</si>
  <si>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</si>
  <si>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</si>
  <si>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</si>
  <si>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</si>
  <si>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</si>
  <si>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</si>
  <si>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</si>
  <si>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</si>
  <si>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</si>
  <si>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</si>
  <si>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</si>
  <si>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</si>
  <si>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</si>
  <si>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</si>
  <si>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</si>
  <si>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</si>
  <si>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</si>
  <si>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</si>
  <si>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</si>
  <si>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</si>
  <si>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</si>
  <si>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</si>
  <si>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</si>
  <si>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</si>
  <si>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</si>
  <si>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</si>
  <si>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</si>
  <si>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</si>
  <si>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</si>
  <si>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</si>
  <si>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</si>
  <si>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</si>
  <si>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</si>
  <si>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</si>
  <si>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</si>
  <si>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</si>
  <si>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</si>
  <si>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</si>
  <si>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</si>
  <si>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</si>
  <si>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</si>
  <si>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</si>
  <si>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</si>
  <si>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</si>
  <si>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</si>
  <si>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</si>
  <si>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</si>
  <si>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</si>
  <si>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</si>
  <si>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</si>
  <si>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</si>
  <si>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</si>
  <si>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</si>
  <si>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</si>
  <si>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</si>
  <si>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</si>
  <si>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</si>
  <si>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</si>
  <si>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</si>
  <si>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</si>
  <si>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</si>
  <si>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</si>
  <si>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</si>
  <si>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</si>
  <si>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</si>
  <si>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</si>
  <si>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</si>
  <si>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</si>
  <si>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</si>
  <si>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</si>
  <si>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</si>
  <si>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</si>
  <si>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</si>
  <si>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</si>
  <si>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</si>
  <si>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</si>
  <si>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</si>
  <si>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</si>
  <si>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</si>
  <si>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</si>
  <si>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</si>
  <si>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</si>
  <si>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</si>
  <si>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</si>
  <si>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</si>
  <si>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</si>
  <si>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</si>
  <si>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</si>
  <si>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</si>
  <si>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</si>
  <si>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</si>
  <si>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</si>
  <si>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</si>
  <si>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</si>
  <si>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</si>
  <si>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</si>
  <si>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</si>
  <si>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</si>
  <si>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</si>
  <si>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</si>
  <si>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</si>
  <si>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</si>
  <si>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</si>
  <si>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</si>
  <si>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</si>
  <si>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</si>
  <si>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</si>
  <si>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</si>
  <si>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</si>
  <si>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</si>
  <si>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</si>
  <si>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</si>
  <si>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</si>
  <si>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</si>
  <si>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</si>
  <si>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</si>
  <si>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</si>
  <si>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</si>
  <si>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</si>
  <si>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</si>
  <si>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</si>
  <si>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</si>
  <si>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</si>
  <si>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</si>
  <si>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</si>
  <si>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</si>
  <si>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</si>
  <si>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</si>
  <si>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</si>
  <si>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</si>
  <si>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</si>
  <si>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</si>
  <si>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</si>
  <si>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</si>
  <si>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</si>
  <si>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</si>
  <si>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</si>
  <si>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</si>
  <si>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</si>
  <si>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</si>
  <si>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</si>
  <si>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</si>
  <si>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</si>
  <si>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</si>
  <si>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</si>
  <si>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</si>
  <si>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</si>
  <si>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</si>
  <si>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</si>
  <si>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</si>
  <si>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</si>
  <si>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</si>
  <si>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</si>
  <si>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</si>
  <si>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</si>
  <si>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</si>
  <si>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</si>
  <si>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</si>
  <si>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</si>
  <si>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</si>
  <si>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</si>
  <si>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</si>
  <si>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</si>
  <si>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</si>
  <si>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</si>
  <si>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</si>
  <si>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</si>
  <si>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</si>
  <si>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</si>
  <si>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</si>
  <si>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</si>
  <si>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</si>
  <si>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</si>
  <si>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</si>
  <si>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</si>
  <si>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</si>
  <si>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</si>
  <si>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</si>
  <si>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</si>
  <si>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</si>
  <si>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</si>
  <si>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</si>
  <si>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</si>
  <si>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</si>
  <si>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</si>
  <si>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</si>
  <si>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</si>
  <si>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</si>
  <si>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</si>
  <si>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</si>
  <si>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</si>
  <si>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</si>
  <si>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</si>
  <si>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</si>
  <si>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</si>
  <si>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</si>
  <si>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</si>
  <si>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</si>
  <si>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</si>
  <si>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</si>
  <si>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</si>
  <si>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</si>
  <si>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</si>
  <si>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</si>
  <si>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</si>
  <si>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</si>
  <si>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</si>
  <si>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</si>
  <si>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</si>
  <si>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</si>
  <si>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</si>
  <si>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</si>
  <si>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</si>
  <si>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</si>
  <si>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</si>
  <si>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</si>
  <si>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</si>
  <si>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</si>
  <si>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</si>
  <si>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</si>
  <si>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</si>
  <si>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</si>
  <si>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</si>
  <si>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</si>
  <si>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</si>
  <si>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</si>
  <si>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</si>
  <si>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</si>
  <si>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</si>
  <si>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</si>
  <si>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</si>
  <si>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</si>
  <si>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</si>
  <si>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</si>
  <si>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</si>
  <si>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</si>
  <si>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</si>
  <si>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</si>
  <si>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</si>
  <si>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</si>
  <si>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</si>
  <si>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</si>
  <si>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</si>
  <si>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</si>
  <si>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</si>
  <si>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</si>
  <si>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</si>
  <si>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</si>
  <si>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</si>
  <si>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</si>
  <si>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</si>
  <si>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</si>
  <si>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</si>
  <si>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</si>
  <si>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</si>
  <si>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</si>
  <si>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</si>
  <si>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</si>
  <si>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</si>
  <si>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</si>
  <si>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</si>
  <si>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</si>
  <si>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</si>
  <si>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</si>
  <si>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</si>
  <si>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</si>
  <si>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</si>
  <si>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</si>
  <si>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</si>
  <si>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</si>
  <si>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</si>
  <si>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</si>
  <si>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</si>
  <si>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</si>
  <si>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</si>
  <si>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</si>
  <si>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</si>
  <si>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</si>
  <si>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</si>
  <si>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</si>
  <si>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</si>
  <si>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</si>
  <si>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</si>
  <si>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</si>
  <si>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</si>
  <si>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</si>
  <si>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</si>
  <si>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</si>
  <si>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</si>
  <si>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</si>
  <si>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</si>
  <si>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</si>
  <si>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</si>
  <si>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</si>
  <si>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</si>
  <si>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</si>
  <si>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</si>
  <si>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</si>
  <si>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</si>
  <si>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</si>
  <si>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</si>
  <si>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</si>
  <si>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</si>
  <si>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</si>
  <si>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</si>
  <si>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</si>
  <si>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</si>
  <si>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</si>
  <si>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</si>
  <si>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</si>
  <si>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</si>
  <si>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</si>
  <si>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</si>
  <si>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</si>
  <si>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</si>
  <si>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</si>
  <si>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</si>
  <si>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</si>
  <si>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</si>
  <si>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</si>
  <si>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</si>
  <si>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</si>
  <si>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</si>
  <si>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</si>
  <si>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</si>
  <si>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</si>
  <si>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</si>
  <si>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</si>
  <si>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</si>
  <si>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</si>
  <si>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</si>
  <si>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</si>
  <si>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</si>
  <si>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</si>
  <si>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</si>
  <si>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</si>
  <si>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</si>
  <si>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</si>
  <si>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</si>
  <si>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</si>
  <si>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</si>
  <si>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</si>
  <si>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</si>
  <si>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</si>
  <si>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</si>
  <si>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</si>
  <si>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</si>
  <si>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</si>
  <si>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</si>
  <si>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</si>
  <si>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</si>
  <si>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</si>
  <si>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</si>
  <si>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</si>
  <si>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</si>
  <si>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</si>
  <si>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</si>
  <si>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</si>
  <si>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</si>
  <si>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</si>
  <si>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</si>
  <si>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</si>
  <si>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</si>
  <si>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</si>
  <si>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</si>
  <si>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</si>
  <si>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</si>
  <si>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</si>
  <si>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</si>
  <si>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</si>
  <si>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</si>
  <si>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</si>
  <si>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</si>
  <si>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</si>
  <si>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</si>
  <si>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</si>
  <si>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</si>
  <si>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</si>
  <si>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</si>
  <si>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</si>
  <si>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</si>
  <si>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</si>
  <si>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</si>
  <si>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</si>
  <si>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</si>
  <si>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</si>
  <si>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</si>
  <si>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</si>
  <si>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</si>
  <si>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</si>
  <si>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</si>
  <si>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</si>
  <si>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</si>
  <si>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</si>
  <si>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</si>
  <si>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</si>
  <si>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</si>
  <si>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</si>
  <si>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</si>
  <si>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</si>
  <si>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</si>
  <si>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</si>
  <si>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</si>
  <si>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</si>
  <si>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</si>
  <si>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</si>
  <si>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</si>
  <si>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</si>
  <si>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</si>
  <si>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</si>
  <si>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</si>
  <si>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</si>
  <si>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</si>
  <si>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</si>
  <si>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</si>
  <si>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</si>
  <si>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</si>
  <si>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</si>
  <si>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</si>
  <si>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</si>
  <si>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</si>
  <si>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</si>
  <si>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</si>
  <si>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</si>
  <si>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</si>
  <si>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</si>
  <si>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</si>
  <si>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</si>
  <si>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</si>
  <si>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</si>
  <si>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</si>
  <si>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</si>
  <si>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</si>
  <si>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</si>
  <si>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</si>
  <si>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</si>
  <si>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</si>
  <si>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</si>
  <si>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</si>
  <si>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</si>
  <si>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</si>
  <si>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</si>
  <si>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</si>
  <si>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</si>
  <si>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</si>
  <si>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</si>
  <si>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</si>
  <si>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</si>
  <si>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</si>
  <si>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</si>
  <si>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</si>
  <si>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</si>
  <si>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</si>
  <si>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</si>
  <si>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</si>
  <si>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</si>
  <si>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</si>
  <si>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</si>
  <si>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</si>
  <si>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</si>
  <si>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</si>
  <si>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</si>
  <si>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</si>
  <si>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</si>
  <si>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</si>
  <si>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</si>
  <si>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</si>
  <si>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</si>
  <si>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</si>
  <si>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</si>
  <si>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</si>
  <si>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</si>
  <si>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</si>
  <si>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</si>
  <si>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</si>
  <si>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</si>
  <si>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</si>
  <si>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</si>
  <si>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</si>
  <si>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</si>
  <si>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</si>
  <si>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</si>
  <si>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</si>
  <si>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</si>
  <si>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</si>
  <si>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</si>
  <si>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</si>
  <si>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</si>
  <si>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</si>
  <si>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</si>
  <si>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</si>
  <si>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</si>
  <si>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</si>
  <si>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</si>
  <si>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</si>
  <si>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</si>
  <si>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</si>
  <si>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</si>
  <si>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</si>
  <si>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</si>
  <si>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</si>
  <si>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</si>
  <si>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</si>
  <si>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</si>
  <si>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</si>
  <si>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</si>
  <si>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</si>
  <si>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</si>
  <si>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</si>
  <si>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</si>
  <si>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</si>
  <si>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</si>
  <si>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</si>
  <si>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</si>
  <si>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</si>
  <si>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</si>
  <si>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</si>
  <si>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</si>
  <si>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</si>
  <si>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</si>
  <si>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</si>
  <si>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</si>
  <si>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</si>
  <si>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</si>
  <si>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</si>
  <si>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</si>
  <si>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</si>
  <si>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</si>
  <si>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</si>
  <si>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</si>
  <si>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</si>
  <si>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</si>
  <si>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</si>
  <si>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</si>
  <si>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</si>
  <si>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</si>
  <si>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</si>
  <si>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</si>
  <si>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</si>
  <si>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</si>
  <si>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</si>
  <si>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</si>
  <si>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</si>
  <si>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</si>
  <si>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</si>
  <si>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</si>
  <si>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</si>
  <si>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</si>
  <si>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</si>
  <si>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</si>
  <si>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</si>
  <si>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</si>
  <si>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</si>
  <si>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</si>
  <si>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</si>
  <si>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</si>
  <si>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</si>
  <si>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</si>
  <si>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</si>
  <si>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</si>
  <si>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</si>
  <si>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</si>
  <si>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</si>
  <si>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</si>
  <si>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</si>
  <si>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</si>
  <si>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</si>
  <si>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</si>
  <si>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</si>
  <si>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</si>
  <si>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</si>
  <si>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</si>
  <si>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</si>
  <si>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</si>
  <si>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</si>
  <si>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</si>
  <si>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</si>
  <si>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</si>
  <si>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</si>
  <si>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</si>
  <si>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</si>
  <si>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</si>
  <si>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</si>
  <si>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</si>
  <si>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</si>
  <si>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</si>
  <si>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</si>
  <si>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</si>
  <si>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</si>
  <si>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</si>
  <si>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</si>
  <si>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</si>
  <si>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</si>
  <si>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</si>
  <si>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</si>
  <si>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</si>
  <si>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</si>
  <si>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</si>
  <si>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</si>
  <si>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</si>
  <si>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</si>
  <si>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</si>
  <si>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</si>
  <si>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</si>
  <si>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</si>
  <si>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</si>
  <si>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</si>
  <si>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</si>
  <si>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</si>
  <si>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</si>
  <si>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</si>
  <si>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</si>
  <si>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</si>
  <si>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</si>
  <si>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</si>
  <si>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</si>
  <si>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</si>
  <si>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</si>
  <si>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</si>
  <si>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</si>
  <si>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</si>
  <si>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</si>
  <si>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</si>
  <si>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</si>
  <si>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</si>
  <si>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</si>
  <si>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</si>
  <si>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</si>
  <si>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</si>
  <si>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</si>
  <si>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</si>
  <si>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</si>
  <si>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</si>
  <si>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</si>
  <si>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</si>
  <si>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</si>
  <si>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</si>
  <si>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</si>
  <si>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</si>
  <si>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</si>
  <si>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</si>
  <si>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</si>
  <si>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</si>
  <si>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</si>
  <si>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</si>
  <si>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</si>
  <si>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</si>
  <si>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</si>
  <si>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</si>
  <si>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</si>
  <si>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</si>
  <si>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</si>
  <si>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</si>
  <si>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</si>
  <si>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</si>
  <si>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</si>
  <si>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</si>
  <si>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</si>
  <si>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</si>
  <si>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</si>
  <si>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</si>
  <si>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</si>
  <si>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</si>
  <si>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</si>
  <si>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</si>
  <si>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</si>
  <si>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</si>
  <si>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</si>
  <si>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</si>
  <si>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</si>
  <si>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</si>
  <si>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</si>
  <si>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</si>
  <si>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</si>
  <si>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</si>
  <si>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</si>
  <si>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</si>
  <si>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</si>
  <si>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</si>
  <si>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</si>
  <si>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</si>
  <si>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</si>
  <si>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</si>
  <si>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</si>
  <si>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</si>
  <si>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</si>
  <si>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</si>
  <si>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</si>
  <si>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</si>
  <si>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</si>
  <si>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</si>
  <si>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</si>
  <si>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</si>
  <si>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</si>
  <si>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</si>
  <si>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</si>
  <si>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</si>
  <si>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</si>
  <si>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</si>
  <si>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</si>
  <si>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</si>
  <si>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</si>
  <si>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</si>
  <si>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</si>
  <si>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</si>
  <si>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</si>
  <si>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</si>
  <si>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</si>
  <si>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</si>
  <si>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</si>
  <si>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</si>
  <si>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</si>
  <si>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</si>
  <si>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</si>
  <si>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</si>
  <si>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</si>
  <si>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</si>
  <si>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</si>
  <si>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</si>
  <si>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</si>
  <si>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</si>
  <si>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</si>
  <si>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</si>
  <si>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</si>
  <si>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</si>
  <si>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</si>
  <si>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</si>
  <si>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</si>
  <si>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</si>
  <si>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</si>
  <si>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</si>
  <si>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</si>
  <si>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</si>
  <si>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</si>
  <si>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</si>
  <si>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</si>
  <si>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</si>
  <si>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</si>
  <si>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</si>
  <si>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</si>
  <si>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</si>
  <si>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</si>
  <si>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</si>
  <si>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</si>
  <si>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</si>
  <si>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</si>
  <si>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</si>
  <si>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</si>
  <si>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</si>
  <si>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</si>
  <si>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</si>
  <si>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</si>
  <si>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</si>
  <si>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</si>
  <si>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</si>
  <si>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</si>
  <si>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</si>
  <si>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</si>
  <si>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</si>
  <si>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</si>
  <si>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</si>
  <si>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</si>
  <si>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</si>
  <si>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</si>
  <si>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</si>
  <si>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</si>
  <si>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</si>
  <si>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</si>
  <si>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</si>
  <si>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</si>
  <si>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</si>
  <si>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</si>
  <si>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</si>
  <si>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</si>
  <si>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</si>
  <si>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</si>
  <si>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</si>
  <si>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</si>
  <si>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</si>
  <si>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</si>
  <si>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</si>
  <si>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</si>
  <si>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</si>
  <si>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</si>
  <si>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</si>
  <si>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</si>
  <si>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</si>
  <si>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</si>
  <si>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</si>
  <si>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</si>
  <si>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</si>
  <si>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</si>
  <si>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</si>
  <si>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</si>
  <si>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</si>
  <si>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</si>
  <si>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</si>
  <si>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</si>
  <si>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</si>
  <si>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</si>
  <si>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</si>
  <si>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</si>
  <si>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</si>
  <si>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</si>
  <si>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</si>
  <si>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</si>
  <si>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</si>
  <si>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</si>
  <si>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</si>
  <si>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</si>
  <si>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</si>
  <si>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</si>
  <si>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</si>
  <si>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</si>
  <si>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</si>
  <si>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</si>
  <si>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</si>
  <si>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</si>
  <si>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</si>
  <si>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</si>
  <si>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</si>
  <si>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</si>
  <si>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</si>
  <si>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</si>
  <si>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</si>
  <si>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</si>
  <si>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</si>
  <si>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</si>
  <si>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</si>
  <si>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</si>
  <si>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</si>
  <si>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</si>
  <si>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</si>
  <si>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</si>
  <si>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</si>
  <si>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</si>
  <si>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</si>
  <si>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</si>
  <si>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</si>
  <si>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</si>
  <si>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</si>
  <si>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</si>
  <si>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</si>
  <si>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</si>
  <si>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</si>
  <si>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</si>
  <si>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</si>
  <si>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</si>
  <si>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</si>
  <si>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</si>
  <si>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</si>
  <si>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</si>
  <si>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</si>
  <si>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</si>
  <si>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</si>
  <si>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</si>
  <si>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</si>
  <si>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</si>
  <si>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</si>
  <si>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</si>
  <si>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</si>
  <si>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</si>
  <si>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</si>
  <si>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</si>
  <si>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</si>
  <si>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</si>
  <si>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</si>
  <si>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</si>
  <si>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</si>
  <si>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</si>
  <si>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</si>
  <si>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</si>
  <si>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</si>
  <si>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</si>
  <si>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</si>
  <si>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</si>
  <si>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</si>
  <si>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</si>
  <si>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</si>
  <si>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</si>
  <si>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</si>
  <si>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</si>
  <si>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</si>
  <si>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</si>
  <si>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</si>
  <si>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</si>
  <si>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</si>
  <si>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</si>
  <si>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</si>
  <si>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</si>
  <si>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</si>
  <si>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</si>
  <si>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</si>
  <si>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</si>
  <si>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</si>
  <si>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</si>
  <si>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</si>
  <si>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</si>
  <si>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</si>
  <si>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</si>
  <si>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</si>
  <si>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</si>
  <si>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</si>
  <si>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</si>
  <si>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</si>
  <si>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</si>
  <si>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</si>
  <si>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</si>
  <si>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</si>
  <si>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</si>
  <si>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</si>
  <si>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</si>
  <si>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</si>
  <si>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</si>
  <si>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</si>
  <si>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</si>
  <si>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</si>
  <si>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</si>
  <si>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</si>
  <si>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</si>
  <si>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</si>
  <si>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</si>
  <si>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</si>
  <si>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</si>
  <si>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</si>
  <si>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</si>
  <si>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</si>
  <si>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</si>
  <si>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</si>
  <si>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</si>
  <si>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</si>
  <si>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</si>
  <si>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</si>
  <si>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</si>
  <si>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</si>
  <si>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</si>
  <si>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</si>
  <si>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</si>
  <si>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</si>
  <si>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</si>
  <si>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</si>
  <si>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</si>
  <si>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</si>
  <si>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</si>
  <si>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</si>
  <si>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</si>
  <si>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</si>
  <si>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</si>
  <si>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</si>
  <si>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</si>
  <si>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</si>
  <si>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</si>
  <si>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</si>
  <si>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</si>
  <si>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</si>
  <si>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</si>
  <si>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</si>
  <si>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</si>
  <si>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</si>
  <si>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</si>
  <si>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</si>
  <si>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</si>
  <si>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</si>
  <si>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</si>
  <si>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</si>
  <si>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</si>
  <si>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</si>
  <si>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</si>
  <si>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</si>
  <si>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</si>
  <si>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</si>
  <si>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</si>
  <si>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</si>
  <si>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</si>
  <si>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</si>
  <si>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</si>
  <si>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</si>
  <si>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</si>
  <si>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</si>
  <si>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</si>
  <si>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</si>
  <si>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</si>
  <si>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</si>
  <si>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</si>
  <si>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</si>
  <si>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</si>
  <si>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</si>
  <si>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</si>
  <si>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</si>
  <si>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</si>
  <si>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</si>
  <si>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</si>
  <si>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</si>
  <si>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</si>
  <si>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</si>
  <si>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</si>
  <si>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</si>
  <si>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</si>
  <si>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</si>
  <si>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</si>
  <si>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</si>
  <si>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</si>
  <si>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</si>
  <si>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</si>
  <si>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</si>
  <si>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</si>
  <si>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</si>
  <si>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</si>
  <si>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</si>
  <si>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</si>
  <si>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</si>
  <si>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</si>
  <si>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</si>
  <si>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</si>
  <si>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</si>
  <si>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</si>
  <si>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</si>
  <si>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</si>
  <si>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</si>
  <si>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</si>
  <si>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</si>
  <si>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</si>
  <si>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</si>
  <si>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</si>
  <si>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</si>
  <si>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</si>
  <si>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</si>
  <si>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</si>
  <si>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</si>
  <si>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</si>
  <si>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</si>
  <si>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</si>
  <si>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</si>
  <si>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</si>
  <si>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</si>
  <si>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</si>
  <si>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</si>
  <si>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</si>
  <si>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</si>
  <si>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</si>
  <si>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</si>
  <si>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</si>
  <si>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</si>
  <si>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</si>
  <si>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</si>
  <si>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</si>
  <si>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</si>
  <si>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</si>
  <si>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</si>
  <si>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</si>
  <si>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</si>
  <si>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</si>
  <si>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</si>
  <si>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</si>
  <si>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</si>
  <si>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</si>
  <si>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</si>
  <si>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</si>
  <si>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</si>
  <si>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</si>
  <si>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</si>
  <si>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</si>
  <si>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</si>
  <si>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</si>
  <si>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</si>
  <si>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</si>
  <si>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</si>
  <si>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</si>
  <si>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</si>
  <si>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</si>
  <si>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</si>
  <si>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</si>
  <si>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</si>
  <si>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</si>
  <si>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</si>
  <si>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</si>
  <si>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</si>
  <si>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</si>
  <si>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</si>
  <si>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</si>
  <si>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</si>
  <si>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</si>
  <si>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</si>
  <si>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</si>
  <si>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</si>
  <si>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</si>
  <si>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</si>
  <si>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</si>
  <si>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</si>
  <si>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</si>
  <si>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</si>
  <si>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</si>
  <si>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</si>
  <si>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</si>
  <si>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</si>
  <si>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</si>
  <si>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</si>
  <si>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</si>
  <si>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</si>
  <si>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</si>
  <si>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</si>
  <si>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</si>
  <si>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</si>
  <si>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</si>
  <si>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</si>
  <si>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</si>
  <si>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</si>
  <si>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</si>
  <si>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</si>
  <si>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</si>
  <si>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</si>
  <si>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</si>
  <si>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</si>
  <si>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</si>
  <si>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</si>
  <si>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</si>
  <si>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</si>
  <si>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</si>
  <si>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</si>
  <si>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</si>
  <si>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</si>
  <si>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</si>
  <si>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</si>
  <si>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</si>
  <si>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</si>
  <si>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</si>
  <si>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</si>
  <si>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</si>
  <si>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</si>
  <si>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</si>
  <si>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</si>
  <si>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</si>
  <si>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</si>
  <si>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</si>
  <si>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</si>
  <si>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</si>
  <si>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</si>
  <si>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</si>
  <si>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</si>
  <si>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</si>
  <si>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</si>
  <si>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</si>
  <si>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</si>
  <si>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</si>
  <si>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</si>
  <si>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</si>
  <si>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</si>
  <si>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</si>
  <si>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</si>
  <si>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</si>
  <si>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</si>
  <si>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</si>
  <si>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</si>
  <si>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</si>
  <si>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</si>
  <si>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</si>
  <si>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</si>
  <si>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</si>
  <si>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</si>
  <si>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</si>
  <si>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</si>
  <si>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</si>
  <si>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</si>
  <si>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</si>
  <si>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</si>
  <si>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</si>
  <si>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</si>
  <si>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</si>
  <si>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</si>
  <si>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</si>
  <si>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</si>
  <si>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</si>
  <si>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</si>
  <si>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</si>
  <si>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</si>
  <si>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</si>
  <si>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</si>
  <si>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</si>
  <si>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</si>
  <si>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</si>
  <si>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</si>
  <si>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</si>
  <si>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</si>
  <si>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</si>
  <si>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</si>
  <si>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</si>
  <si>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</si>
  <si>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</si>
  <si>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</si>
  <si>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</si>
  <si>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</si>
  <si>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</si>
  <si>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</si>
  <si>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</si>
  <si>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</si>
  <si>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</si>
  <si>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</si>
  <si>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</si>
  <si>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</si>
  <si>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</si>
  <si>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</si>
  <si>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</si>
  <si>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</si>
  <si>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</si>
  <si>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</si>
  <si>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</si>
  <si>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</si>
  <si>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</si>
  <si>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</si>
  <si>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</si>
  <si>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</si>
  <si>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</si>
  <si>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</si>
  <si>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</si>
  <si>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</si>
  <si>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</si>
  <si>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</si>
  <si>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</si>
  <si>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</si>
  <si>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</si>
  <si>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</si>
  <si>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</si>
  <si>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</si>
  <si>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</si>
  <si>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</si>
  <si>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</si>
  <si>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</si>
  <si>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</si>
  <si>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</si>
  <si>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</si>
  <si>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</si>
  <si>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</si>
  <si>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</si>
  <si>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</si>
  <si>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</si>
  <si>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</si>
  <si>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</si>
  <si>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</si>
  <si>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</si>
  <si>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</si>
  <si>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</si>
  <si>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</si>
  <si>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</si>
  <si>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</si>
  <si>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</si>
  <si>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</si>
  <si>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</si>
  <si>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</si>
  <si>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</si>
  <si>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</si>
  <si>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</si>
  <si>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</si>
  <si>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</si>
  <si>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</si>
  <si>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</si>
  <si>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</si>
  <si>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</si>
  <si>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</si>
  <si>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</si>
  <si>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</si>
  <si>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</si>
  <si>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</si>
  <si>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</si>
  <si>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</si>
  <si>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</si>
  <si>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</si>
  <si>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</si>
  <si>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</si>
  <si>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</si>
  <si>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</si>
  <si>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</si>
  <si>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</si>
  <si>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</si>
  <si>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</si>
  <si>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</si>
  <si>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</si>
  <si>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</si>
  <si>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</si>
  <si>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</si>
  <si>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</si>
  <si>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</si>
  <si>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</si>
  <si>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</si>
  <si>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</si>
  <si>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</si>
  <si>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</si>
  <si>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</si>
  <si>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</si>
  <si>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</si>
  <si>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</si>
  <si>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</si>
  <si>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</si>
  <si>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</si>
  <si>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</si>
  <si>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</si>
  <si>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</si>
  <si>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</si>
  <si>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</si>
  <si>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</si>
  <si>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</si>
  <si>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</si>
  <si>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</si>
  <si>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</si>
  <si>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</si>
  <si>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</si>
  <si>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</si>
  <si>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</si>
  <si>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</si>
  <si>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</si>
  <si>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</si>
  <si>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</si>
  <si>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</si>
  <si>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</si>
  <si>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</si>
  <si>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</si>
  <si>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</si>
  <si>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</si>
  <si>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</si>
  <si>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</si>
  <si>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</si>
  <si>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</si>
  <si>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</si>
  <si>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</si>
  <si>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</si>
  <si>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</si>
  <si>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</si>
  <si>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</si>
  <si>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</si>
  <si>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</si>
  <si>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</si>
  <si>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</si>
  <si>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</si>
  <si>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</si>
  <si>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</si>
  <si>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</si>
  <si>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</si>
  <si>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</si>
  <si>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</si>
  <si>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</si>
  <si>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</si>
  <si>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</si>
  <si>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</si>
  <si>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</si>
  <si>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</si>
  <si>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</si>
  <si>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</si>
  <si>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</si>
  <si>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</si>
  <si>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</si>
  <si>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</si>
  <si>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</si>
  <si>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</si>
  <si>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</si>
  <si>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</si>
  <si>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</si>
  <si>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</si>
  <si>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</si>
  <si>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</si>
  <si>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</si>
  <si>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</si>
  <si>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</si>
  <si>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</si>
  <si>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</si>
  <si>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</si>
  <si>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</si>
  <si>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</si>
  <si>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</si>
  <si>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</si>
  <si>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</si>
  <si>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</si>
  <si>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</si>
  <si>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</si>
  <si>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</si>
  <si>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</si>
  <si>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</si>
  <si>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</si>
  <si>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</si>
  <si>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</si>
  <si>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</si>
  <si>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</si>
  <si>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</si>
  <si>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</si>
  <si>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</si>
  <si>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</si>
  <si>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</si>
  <si>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</si>
  <si>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</si>
  <si>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</si>
  <si>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</si>
  <si>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</si>
  <si>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</si>
  <si>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</si>
  <si>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</si>
  <si>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</si>
  <si>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</si>
  <si>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</si>
  <si>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</si>
  <si>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</si>
  <si>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</si>
  <si>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</si>
  <si>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</si>
  <si>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</si>
  <si>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</si>
  <si>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</si>
  <si>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</si>
  <si>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</si>
  <si>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</si>
  <si>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</si>
  <si>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</si>
  <si>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</si>
  <si>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</si>
  <si>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</si>
  <si>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</si>
  <si>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</si>
  <si>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</si>
  <si>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</si>
  <si>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</si>
  <si>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</si>
  <si>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</si>
  <si>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</si>
  <si>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</si>
  <si>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</si>
  <si>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</si>
  <si>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</si>
  <si>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</si>
  <si>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</si>
  <si>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</si>
  <si>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</si>
  <si>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</si>
  <si>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</si>
  <si>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</si>
  <si>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</si>
  <si>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</si>
  <si>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</si>
  <si>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</si>
  <si>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</si>
  <si>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</si>
  <si>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</si>
  <si>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</si>
  <si>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</si>
  <si>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</si>
  <si>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</si>
  <si>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</si>
  <si>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</si>
  <si>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</si>
  <si>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</si>
  <si>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</si>
  <si>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</si>
  <si>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</si>
  <si>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</si>
  <si>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</si>
  <si>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</si>
  <si>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</si>
  <si>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</si>
  <si>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</si>
  <si>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</si>
  <si>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</si>
  <si>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</si>
  <si>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</si>
  <si>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</si>
  <si>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</si>
  <si>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</si>
  <si>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</si>
  <si>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</si>
  <si>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</si>
  <si>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</si>
  <si>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</si>
  <si>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</si>
  <si>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</si>
  <si>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</si>
  <si>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</si>
  <si>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</si>
  <si>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</si>
  <si>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</si>
  <si>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</si>
  <si>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</si>
  <si>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</si>
  <si>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</si>
  <si>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</si>
  <si>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</si>
  <si>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</si>
  <si>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</si>
  <si>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</si>
  <si>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</si>
  <si>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</si>
  <si>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</si>
  <si>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</si>
  <si>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</si>
  <si>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</si>
  <si>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</si>
  <si>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</si>
  <si>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</si>
  <si>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</si>
  <si>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</si>
  <si>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</si>
  <si>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</si>
  <si>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</si>
  <si>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</si>
  <si>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</si>
  <si>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</si>
  <si>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</si>
  <si>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</si>
  <si>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</si>
  <si>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</si>
  <si>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</si>
  <si>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</si>
  <si>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</si>
  <si>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</si>
  <si>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</si>
  <si>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</si>
  <si>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</si>
  <si>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</si>
  <si>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</si>
  <si>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</si>
  <si>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</si>
  <si>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</si>
  <si>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</si>
  <si>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</si>
  <si>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</si>
  <si>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</si>
  <si>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</si>
  <si>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</si>
  <si>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</si>
  <si>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</si>
  <si>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</si>
  <si>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</si>
  <si>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</si>
  <si>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</si>
  <si>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</si>
  <si>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</si>
  <si>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</si>
  <si>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</si>
  <si>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</si>
  <si>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</si>
  <si>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</si>
  <si>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</si>
  <si>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</si>
  <si>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</si>
  <si>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</si>
  <si>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</si>
  <si>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</si>
  <si>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</si>
  <si>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</si>
  <si>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</si>
  <si>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</si>
  <si>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</si>
  <si>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</si>
  <si>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</si>
  <si>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</si>
  <si>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</si>
  <si>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</si>
  <si>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</si>
  <si>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</si>
  <si>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</si>
  <si>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</si>
  <si>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</si>
  <si>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</si>
  <si>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</si>
  <si>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</si>
  <si>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</si>
  <si>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</si>
  <si>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</si>
  <si>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</si>
  <si>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</si>
  <si>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</si>
  <si>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</si>
  <si>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</si>
  <si>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</si>
  <si>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</si>
  <si>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</si>
  <si>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</si>
  <si>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</si>
  <si>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</si>
  <si>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</si>
  <si>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</si>
  <si>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</si>
  <si>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</si>
  <si>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</si>
  <si>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</si>
  <si>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</si>
  <si>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</si>
  <si>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</si>
  <si>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</si>
  <si>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</si>
  <si>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</si>
  <si>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</si>
  <si>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</si>
  <si>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</si>
  <si>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</si>
  <si>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</si>
  <si>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</si>
  <si>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</si>
  <si>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</si>
  <si>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</si>
  <si>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</si>
  <si>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</si>
  <si>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</si>
  <si>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</si>
  <si>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</si>
  <si>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</si>
  <si>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</si>
  <si>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</si>
  <si>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</si>
  <si>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</si>
  <si>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</si>
  <si>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</si>
  <si>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</si>
  <si>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</si>
  <si>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</si>
  <si>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</si>
  <si>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</si>
  <si>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</si>
  <si>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</si>
  <si>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</si>
  <si>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</si>
  <si>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</si>
  <si>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</si>
  <si>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</si>
  <si>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</si>
  <si>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</si>
  <si>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</si>
  <si>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</si>
  <si>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</si>
  <si>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</si>
  <si>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</si>
  <si>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</si>
  <si>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</si>
  <si>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</si>
  <si>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</si>
  <si>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</si>
  <si>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</si>
  <si>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</si>
  <si>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</si>
  <si>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</si>
  <si>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</si>
  <si>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</si>
  <si>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</si>
  <si>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</si>
  <si>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</si>
  <si>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</si>
  <si>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</si>
  <si>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</si>
  <si>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</si>
  <si>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</si>
  <si>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</si>
  <si>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</si>
  <si>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</si>
  <si>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</si>
  <si>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</si>
  <si>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</si>
  <si>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</si>
  <si>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</si>
  <si>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</si>
  <si>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</si>
  <si>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</si>
  <si>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</si>
  <si>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</si>
  <si>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</si>
  <si>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</si>
  <si>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</si>
  <si>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</si>
  <si>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</si>
  <si>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</si>
  <si>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</si>
  <si>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</si>
  <si>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</si>
  <si>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</si>
  <si>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</si>
  <si>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</si>
  <si>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</si>
  <si>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</si>
  <si>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</si>
  <si>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</si>
  <si>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</si>
  <si>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</si>
  <si>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</si>
  <si>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</si>
  <si>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</si>
  <si>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</si>
  <si>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</si>
  <si>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</si>
  <si>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</si>
  <si>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</si>
  <si>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</si>
  <si>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</si>
  <si>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</si>
  <si>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</si>
  <si>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</si>
  <si>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</si>
  <si>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</si>
  <si>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</si>
  <si>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</si>
  <si>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</si>
  <si>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</si>
  <si>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</si>
  <si>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</si>
  <si>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</si>
  <si>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</si>
  <si>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</si>
  <si>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</si>
  <si>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</si>
  <si>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</si>
  <si>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</si>
  <si>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</si>
  <si>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</si>
  <si>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</si>
  <si>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</si>
  <si>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</si>
  <si>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</si>
  <si>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</si>
  <si>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</si>
  <si>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</si>
  <si>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</si>
  <si>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</si>
  <si>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</si>
  <si>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</si>
  <si>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</si>
  <si>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</si>
  <si>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</si>
  <si>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</si>
  <si>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</si>
  <si>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</si>
  <si>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</si>
  <si>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</si>
  <si>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</si>
  <si>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</si>
  <si>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</si>
  <si>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</si>
  <si>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</si>
  <si>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</si>
  <si>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</si>
  <si>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</si>
  <si>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</si>
  <si>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</si>
  <si>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</si>
  <si>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</si>
  <si>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</si>
  <si>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</si>
  <si>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</si>
  <si>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</si>
  <si>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</si>
  <si>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</si>
  <si>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</si>
  <si>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</si>
  <si>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</si>
  <si>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</si>
  <si>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</si>
  <si>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</si>
  <si>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</si>
  <si>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</si>
  <si>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</si>
  <si>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</si>
  <si>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</si>
  <si>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</si>
  <si>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</si>
  <si>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</si>
  <si>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</si>
  <si>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</si>
  <si>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</si>
  <si>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</si>
  <si>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</si>
  <si>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</si>
  <si>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</si>
  <si>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</si>
  <si>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</si>
  <si>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</si>
  <si>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</si>
  <si>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</si>
  <si>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</si>
  <si>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</si>
  <si>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</si>
  <si>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</si>
  <si>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</si>
  <si>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</si>
  <si>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</si>
  <si>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</si>
  <si>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</si>
  <si>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</si>
  <si>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</si>
  <si>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</si>
  <si>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</si>
  <si>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</si>
  <si>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</si>
  <si>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</si>
  <si>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</si>
  <si>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</si>
  <si>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</si>
  <si>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</si>
  <si>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</si>
  <si>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</si>
  <si>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</si>
  <si>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</si>
  <si>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</si>
  <si>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</si>
  <si>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</si>
  <si>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</si>
  <si>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</si>
  <si>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</si>
  <si>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</si>
  <si>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</si>
  <si>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</si>
  <si>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</si>
  <si>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</si>
  <si>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</si>
  <si>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</si>
  <si>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</si>
  <si>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</si>
  <si>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</si>
  <si>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</si>
  <si>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</si>
  <si>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</si>
  <si>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</si>
  <si>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</si>
  <si>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</si>
  <si>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</si>
  <si>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</si>
  <si>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</si>
  <si>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</si>
  <si>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</si>
  <si>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</si>
  <si>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</si>
  <si>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</si>
  <si>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</si>
  <si>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</si>
  <si>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</si>
  <si>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</si>
  <si>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</si>
  <si>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</si>
  <si>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</si>
  <si>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</si>
  <si>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</si>
  <si>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</si>
  <si>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</si>
  <si>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</si>
  <si>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</si>
  <si>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</si>
  <si>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</si>
  <si>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</si>
  <si>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</si>
  <si>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</si>
  <si>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</si>
  <si>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</si>
  <si>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</si>
  <si>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</si>
  <si>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</si>
  <si>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</si>
  <si>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</si>
  <si>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</si>
  <si>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</si>
  <si>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</si>
  <si>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</si>
  <si>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</si>
  <si>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</si>
  <si>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</si>
  <si>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</si>
  <si>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</si>
  <si>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</si>
  <si>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</si>
  <si>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</si>
  <si>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</si>
  <si>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</si>
  <si>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</si>
  <si>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</si>
  <si>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</si>
  <si>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</si>
  <si>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</si>
  <si>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</si>
  <si>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</si>
  <si>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</si>
  <si>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</si>
  <si>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</si>
  <si>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</si>
  <si>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</si>
  <si>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</si>
  <si>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</si>
  <si>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</si>
  <si>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</si>
  <si>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</si>
  <si>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</si>
  <si>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</si>
  <si>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</si>
  <si>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</si>
  <si>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</si>
  <si>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</si>
  <si>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</si>
  <si>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</si>
  <si>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</si>
  <si>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</si>
  <si>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</si>
  <si>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</si>
  <si>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</si>
  <si>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</si>
  <si>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</si>
  <si>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</si>
  <si>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</si>
  <si>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</si>
  <si>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</si>
  <si>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</si>
  <si>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</si>
  <si>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</si>
  <si>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</si>
  <si>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</si>
  <si>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</si>
  <si>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</si>
  <si>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</si>
  <si>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</si>
  <si>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</si>
  <si>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</si>
  <si>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</si>
  <si>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</si>
  <si>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</si>
  <si>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</si>
  <si>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</si>
  <si>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</si>
  <si>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</si>
  <si>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</si>
  <si>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</si>
  <si>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</si>
  <si>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</si>
  <si>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</si>
  <si>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</si>
  <si>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</si>
  <si>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</si>
  <si>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</si>
  <si>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</si>
  <si>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</si>
  <si>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</si>
  <si>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</si>
  <si>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</si>
  <si>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</si>
  <si>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</si>
  <si>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</si>
  <si>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</si>
  <si>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</si>
  <si>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</si>
  <si>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</si>
  <si>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</si>
  <si>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</si>
  <si>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</si>
  <si>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</si>
  <si>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</si>
  <si>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</si>
  <si>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</si>
  <si>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</si>
  <si>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</si>
  <si>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</si>
  <si>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</si>
  <si>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</si>
  <si>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</si>
  <si>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</si>
  <si>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</si>
  <si>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</si>
  <si>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</si>
  <si>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</si>
  <si>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</si>
  <si>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</si>
  <si>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</si>
  <si>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</si>
  <si>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</si>
  <si>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</si>
  <si>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</si>
  <si>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</si>
  <si>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</si>
  <si>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</si>
  <si>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</si>
  <si>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</si>
  <si>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</si>
  <si>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</si>
  <si>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</si>
  <si>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</si>
  <si>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</si>
  <si>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</si>
  <si>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</si>
  <si>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</si>
  <si>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</si>
  <si>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</si>
  <si>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</si>
  <si>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</si>
  <si>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</si>
  <si>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</si>
  <si>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</si>
  <si>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</si>
  <si>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</si>
  <si>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</si>
  <si>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</si>
  <si>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</si>
  <si>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</si>
  <si>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</si>
  <si>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</si>
  <si>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</si>
  <si>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</si>
  <si>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</si>
  <si>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</si>
  <si>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</si>
  <si>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</si>
  <si>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</si>
  <si>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</si>
  <si>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</si>
  <si>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</si>
  <si>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</si>
  <si>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</si>
  <si>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</si>
  <si>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</si>
  <si>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</si>
  <si>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</si>
  <si>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</si>
  <si>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</si>
  <si>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</si>
  <si>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</si>
  <si>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</si>
  <si>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</si>
  <si>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</si>
  <si>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</si>
  <si>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</si>
  <si>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</si>
  <si>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</si>
  <si>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</si>
  <si>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</si>
  <si>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</si>
  <si>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</si>
  <si>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</si>
  <si>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</si>
  <si>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</si>
  <si>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</si>
  <si>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</si>
  <si>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</si>
  <si>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</si>
  <si>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</si>
  <si>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</si>
  <si>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</si>
  <si>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</si>
  <si>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</si>
  <si>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</si>
  <si>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</si>
  <si>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</si>
  <si>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</si>
  <si>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</si>
  <si>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</si>
  <si>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</si>
  <si>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</si>
  <si>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</si>
  <si>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</si>
  <si>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</si>
  <si>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</si>
  <si>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</si>
  <si>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</si>
  <si>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</si>
  <si>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</si>
  <si>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</si>
  <si>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</si>
  <si>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</si>
  <si>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</si>
  <si>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</si>
  <si>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</si>
  <si>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</si>
  <si>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</si>
  <si>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</si>
  <si>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</si>
  <si>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</si>
  <si>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</si>
  <si>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</si>
  <si>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</si>
  <si>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</si>
  <si>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</si>
  <si>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</si>
  <si>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</si>
  <si>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</si>
  <si>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</si>
  <si>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</si>
  <si>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</si>
  <si>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</si>
  <si>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</si>
  <si>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</si>
  <si>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</si>
  <si>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</si>
  <si>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</si>
  <si>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</si>
  <si>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</si>
  <si>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</si>
  <si>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</si>
  <si>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</si>
  <si>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</si>
  <si>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</si>
  <si>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</si>
  <si>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</si>
  <si>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</si>
  <si>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</si>
  <si>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</si>
  <si>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</si>
  <si>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</si>
  <si>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</si>
  <si>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</si>
  <si>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</si>
  <si>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</si>
  <si>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</si>
  <si>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</si>
  <si>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</si>
  <si>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</si>
  <si>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</si>
  <si>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</si>
  <si>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</si>
  <si>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</si>
  <si>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</si>
  <si>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</si>
  <si>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</si>
  <si>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</si>
  <si>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</si>
  <si>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</si>
  <si>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</si>
  <si>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</si>
  <si>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</si>
  <si>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</si>
  <si>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</si>
  <si>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</si>
  <si>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</si>
  <si>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</si>
  <si>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</si>
  <si>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</si>
  <si>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</si>
  <si>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</si>
  <si>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</si>
  <si>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</si>
  <si>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</si>
  <si>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</si>
  <si>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</si>
  <si>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</si>
  <si>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</si>
  <si>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</si>
  <si>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</si>
  <si>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</si>
  <si>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</si>
  <si>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</si>
  <si>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</si>
  <si>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</si>
  <si>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</si>
  <si>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</si>
  <si>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</si>
  <si>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</si>
  <si>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</si>
  <si>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</si>
  <si>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</si>
  <si>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</si>
  <si>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</si>
  <si>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</si>
  <si>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</si>
  <si>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</si>
  <si>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</si>
  <si>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</si>
  <si>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</si>
  <si>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</si>
  <si>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</si>
  <si>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</si>
  <si>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</si>
  <si>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</si>
  <si>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</si>
  <si>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</si>
  <si>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</si>
  <si>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</si>
  <si>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</si>
  <si>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</si>
  <si>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</si>
  <si>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</si>
  <si>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</si>
  <si>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</si>
  <si>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</si>
  <si>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</si>
  <si>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</si>
  <si>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</si>
  <si>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</si>
  <si>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</si>
  <si>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</si>
  <si>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</si>
  <si>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</si>
  <si>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</si>
  <si>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</si>
  <si>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</si>
  <si>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</si>
  <si>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</si>
  <si>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</si>
  <si>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</si>
  <si>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</si>
  <si>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</si>
  <si>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</si>
  <si>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</si>
  <si>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</si>
  <si>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</si>
  <si>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</si>
  <si>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</si>
  <si>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</si>
  <si>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</si>
  <si>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</si>
  <si>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</si>
  <si>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</si>
  <si>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</si>
  <si>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</si>
  <si>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</si>
  <si>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</si>
  <si>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</si>
  <si>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</si>
  <si>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</si>
  <si>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</si>
  <si>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</si>
  <si>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</si>
  <si>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</si>
  <si>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</si>
  <si>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</si>
  <si>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</si>
  <si>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</si>
  <si>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</si>
  <si>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</si>
  <si>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</si>
  <si>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</si>
  <si>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</si>
  <si>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</si>
  <si>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</si>
  <si>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</si>
  <si>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</si>
  <si>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</si>
  <si>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</si>
  <si>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</si>
  <si>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</si>
  <si>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</si>
  <si>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</si>
  <si>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</si>
  <si>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</si>
  <si>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</si>
  <si>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</si>
  <si>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</si>
  <si>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</si>
  <si>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</si>
  <si>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</si>
  <si>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</si>
  <si>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</si>
  <si>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</si>
  <si>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</si>
  <si>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</si>
  <si>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</si>
  <si>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</si>
  <si>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</si>
  <si>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</si>
  <si>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</si>
  <si>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</si>
  <si>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</si>
  <si>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</si>
  <si>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</si>
  <si>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</si>
  <si>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</si>
  <si>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</si>
  <si>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</si>
  <si>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</si>
  <si>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</si>
  <si>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</si>
  <si>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</si>
  <si>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</si>
  <si>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</si>
  <si>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</si>
  <si>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</si>
  <si>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</si>
  <si>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</si>
  <si>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</si>
  <si>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</si>
  <si>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</si>
  <si>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</si>
  <si>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</si>
  <si>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</si>
  <si>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</si>
  <si>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</si>
  <si>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</si>
  <si>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</si>
  <si>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</si>
  <si>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</si>
  <si>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</si>
  <si>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</si>
  <si>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</si>
  <si>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</si>
  <si>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</si>
  <si>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</si>
  <si>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</si>
  <si>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</si>
  <si>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</si>
  <si>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</si>
  <si>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</si>
  <si>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</si>
  <si>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</si>
  <si>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</si>
  <si>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</si>
  <si>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</si>
  <si>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</si>
  <si>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</si>
  <si>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</si>
  <si>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</si>
  <si>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</si>
  <si>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</si>
  <si>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</si>
  <si>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</si>
  <si>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</si>
  <si>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</si>
  <si>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</si>
  <si>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</si>
  <si>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</si>
  <si>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</si>
  <si>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</si>
  <si>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</si>
  <si>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</si>
  <si>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</si>
  <si>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</si>
  <si>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</si>
  <si>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</si>
  <si>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</si>
  <si>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</si>
  <si>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</si>
  <si>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</si>
  <si>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</si>
  <si>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</si>
  <si>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</si>
  <si>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</si>
  <si>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</si>
  <si>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</si>
  <si>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</si>
  <si>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</si>
  <si>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</si>
  <si>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</si>
  <si>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</si>
  <si>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</si>
  <si>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</si>
  <si>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</si>
  <si>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</si>
  <si>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</si>
  <si>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</si>
  <si>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</si>
  <si>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</si>
  <si>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</si>
  <si>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</si>
  <si>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</si>
  <si>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</si>
  <si>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</si>
  <si>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</si>
  <si>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</si>
  <si>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</si>
  <si>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</si>
  <si>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</si>
  <si>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</si>
  <si>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</si>
  <si>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</si>
  <si>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</si>
  <si>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</si>
  <si>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</si>
  <si>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</si>
  <si>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</si>
  <si>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</si>
  <si>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</si>
  <si>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</si>
  <si>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</si>
  <si>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</si>
  <si>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</si>
  <si>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</si>
  <si>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</si>
  <si>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</si>
  <si>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</si>
  <si>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</si>
  <si>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</si>
  <si>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</si>
  <si>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</si>
  <si>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</si>
  <si>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</si>
  <si>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</si>
  <si>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</si>
  <si>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</si>
  <si>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</si>
  <si>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</si>
  <si>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</si>
  <si>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</si>
  <si>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</si>
  <si>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</si>
  <si>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</si>
  <si>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</si>
  <si>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</si>
  <si>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</si>
  <si>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</si>
  <si>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</si>
  <si>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</si>
  <si>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</si>
  <si>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</si>
  <si>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</si>
  <si>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</si>
  <si>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</si>
  <si>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</si>
  <si>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</si>
  <si>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</si>
  <si>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</si>
  <si>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</si>
  <si>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</si>
  <si>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</si>
  <si>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</si>
  <si>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</si>
  <si>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</si>
  <si>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</si>
  <si>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</si>
  <si>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</si>
  <si>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</si>
  <si>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</si>
  <si>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</si>
  <si>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</si>
  <si>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</si>
  <si>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</si>
  <si>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</si>
  <si>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</si>
  <si>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</si>
  <si>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</si>
  <si>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</si>
  <si>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</si>
  <si>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</si>
  <si>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</si>
  <si>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</si>
  <si>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</si>
  <si>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</si>
  <si>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</si>
  <si>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</si>
  <si>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</si>
  <si>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</si>
  <si>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</si>
  <si>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</si>
  <si>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</si>
  <si>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</si>
  <si>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</si>
  <si>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</si>
  <si>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</si>
  <si>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</si>
  <si>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</si>
  <si>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</si>
  <si>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</si>
  <si>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</si>
  <si>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</si>
  <si>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</si>
  <si>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</si>
  <si>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</si>
  <si>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</si>
  <si>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</si>
  <si>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</si>
  <si>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</si>
  <si>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</si>
  <si>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</si>
  <si>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</si>
  <si>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</si>
  <si>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</si>
  <si>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</si>
  <si>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</si>
  <si>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</si>
  <si>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</si>
  <si>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</si>
  <si>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</si>
  <si>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</si>
  <si>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</si>
  <si>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</si>
  <si>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</si>
  <si>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</si>
  <si>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</si>
  <si>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</si>
  <si>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</si>
  <si>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</si>
  <si>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</si>
  <si>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</si>
  <si>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</si>
  <si>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</si>
  <si>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</si>
  <si>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</si>
  <si>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</si>
  <si>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</si>
  <si>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</si>
  <si>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</si>
  <si>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</si>
  <si>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</si>
  <si>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</si>
  <si>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</si>
  <si>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</si>
  <si>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</si>
  <si>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</si>
  <si>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</si>
  <si>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</si>
  <si>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</si>
  <si>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</si>
  <si>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</si>
  <si>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</si>
  <si>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</si>
  <si>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</si>
  <si>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</si>
  <si>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</si>
  <si>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</si>
  <si>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</si>
  <si>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</si>
  <si>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</si>
  <si>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</si>
  <si>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</si>
  <si>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</si>
  <si>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</si>
  <si>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</si>
  <si>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</si>
  <si>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</si>
  <si>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</si>
  <si>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</si>
  <si>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</si>
  <si>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</si>
  <si>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</si>
  <si>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</si>
  <si>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</si>
  <si>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</si>
  <si>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</si>
  <si>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</si>
  <si>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</si>
  <si>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</si>
  <si>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</si>
  <si>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</si>
  <si>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</si>
  <si>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</si>
  <si>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</si>
  <si>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</si>
  <si>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</si>
  <si>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</si>
  <si>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</si>
  <si>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</si>
  <si>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</si>
  <si>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</si>
  <si>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</si>
  <si>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</si>
  <si>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</si>
  <si>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</si>
  <si>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</si>
  <si>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</si>
  <si>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</si>
  <si>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</si>
  <si>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</si>
  <si>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</si>
  <si>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</si>
  <si>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</si>
  <si>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</si>
  <si>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</si>
  <si>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</si>
  <si>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</si>
  <si>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</si>
  <si>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</si>
  <si>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</si>
  <si>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</si>
  <si>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</si>
  <si>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</si>
  <si>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</si>
  <si>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</si>
  <si>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</si>
  <si>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</si>
  <si>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</si>
  <si>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</si>
  <si>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</si>
  <si>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</si>
  <si>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</si>
  <si>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</si>
  <si>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</si>
  <si>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</si>
  <si>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</si>
  <si>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</si>
  <si>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</si>
  <si>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</si>
  <si>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</si>
  <si>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</si>
  <si>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</si>
  <si>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</si>
  <si>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</si>
  <si>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</si>
  <si>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</si>
  <si>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</si>
  <si>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</si>
  <si>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</si>
  <si>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</si>
  <si>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</si>
  <si>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</si>
  <si>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</si>
  <si>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</si>
  <si>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</si>
  <si>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</si>
  <si>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</si>
  <si>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</si>
  <si>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</si>
  <si>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</si>
  <si>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</si>
  <si>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</si>
  <si>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</si>
  <si>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</si>
  <si>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</si>
  <si>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</si>
  <si>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</si>
  <si>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</si>
  <si>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</si>
  <si>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</si>
  <si>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</si>
  <si>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</si>
  <si>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</si>
  <si>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</si>
  <si>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</si>
  <si>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</si>
  <si>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</si>
  <si>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</si>
  <si>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</si>
  <si>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</si>
  <si>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</si>
  <si>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</si>
  <si>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</si>
  <si>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</si>
  <si>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</si>
  <si>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</si>
  <si>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</si>
  <si>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</si>
  <si>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</si>
  <si>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</si>
  <si>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</si>
  <si>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</si>
  <si>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</si>
  <si>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</si>
  <si>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</si>
  <si>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</si>
  <si>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</si>
  <si>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</si>
  <si>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</si>
  <si>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</si>
  <si>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</si>
  <si>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</si>
  <si>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</si>
  <si>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</si>
  <si>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</si>
  <si>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</si>
  <si>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</si>
  <si>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</si>
  <si>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</si>
  <si>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</si>
  <si>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</si>
  <si>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</si>
  <si>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</si>
  <si>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</si>
  <si>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</si>
  <si>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</si>
  <si>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</si>
  <si>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</si>
  <si>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</si>
  <si>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</si>
  <si>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</si>
  <si>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</si>
  <si>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</si>
  <si>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</si>
  <si>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</si>
  <si>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</si>
  <si>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</si>
  <si>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</si>
  <si>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</si>
  <si>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</si>
  <si>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</si>
  <si>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</si>
  <si>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</si>
  <si>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</si>
  <si>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</si>
  <si>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</si>
  <si>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</si>
  <si>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</si>
  <si>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</si>
  <si>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</si>
  <si>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</si>
  <si>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</si>
  <si>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</si>
  <si>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</si>
  <si>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</si>
  <si>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</si>
  <si>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</si>
  <si>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</si>
  <si>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</si>
  <si>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</si>
  <si>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</si>
  <si>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</si>
  <si>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</si>
  <si>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</si>
  <si>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</si>
  <si>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</si>
  <si>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</si>
  <si>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</si>
  <si>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</si>
  <si>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</si>
  <si>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</si>
  <si>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</si>
  <si>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</si>
  <si>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</si>
  <si>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</si>
  <si>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</si>
  <si>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</si>
  <si>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</si>
  <si>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</si>
  <si>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</si>
  <si>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</si>
  <si>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</si>
  <si>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</si>
  <si>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</si>
  <si>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</si>
  <si>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</si>
  <si>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</si>
  <si>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</si>
  <si>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</si>
  <si>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</si>
  <si>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</si>
  <si>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</si>
  <si>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</si>
  <si>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</si>
  <si>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</si>
  <si>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</si>
  <si>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</si>
  <si>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</si>
  <si>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</si>
  <si>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</si>
  <si>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</si>
  <si>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</si>
  <si>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</si>
  <si>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</si>
  <si>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</si>
  <si>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</si>
  <si>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</si>
  <si>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</si>
  <si>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</si>
  <si>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</si>
  <si>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</si>
  <si>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</si>
  <si>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</si>
  <si>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</si>
  <si>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</si>
  <si>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</si>
  <si>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</si>
  <si>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</si>
  <si>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</si>
  <si>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</si>
  <si>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</si>
  <si>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</si>
  <si>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</si>
  <si>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</si>
  <si>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</si>
  <si>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</si>
  <si>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</si>
  <si>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</si>
  <si>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</si>
  <si>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</si>
  <si>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</si>
  <si>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</si>
  <si>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</si>
  <si>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</si>
  <si>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</si>
  <si>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</si>
  <si>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</si>
  <si>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</si>
  <si>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</si>
  <si>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</si>
  <si>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</si>
  <si>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</si>
  <si>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</si>
  <si>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</si>
  <si>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</si>
  <si>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</si>
  <si>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</si>
  <si>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</si>
  <si>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</si>
  <si>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</si>
  <si>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</si>
  <si>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</si>
  <si>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</si>
  <si>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</si>
  <si>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</si>
  <si>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</si>
  <si>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</si>
  <si>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</si>
  <si>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</si>
  <si>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</si>
  <si>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</si>
  <si>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</si>
  <si>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</si>
  <si>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</si>
  <si>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</si>
  <si>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</si>
  <si>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</si>
  <si>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</si>
  <si>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</si>
  <si>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</si>
  <si>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</si>
  <si>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</si>
  <si>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</si>
  <si>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</si>
  <si>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</si>
  <si>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</si>
  <si>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</si>
  <si>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</si>
  <si>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</si>
  <si>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</si>
  <si>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</si>
  <si>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</si>
  <si>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</si>
  <si>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</si>
  <si>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</si>
  <si>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</si>
  <si>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</si>
  <si>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</si>
  <si>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</si>
  <si>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</si>
  <si>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</si>
  <si>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</si>
  <si>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</si>
  <si>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</si>
  <si>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</si>
  <si>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</si>
  <si>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</si>
  <si>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</si>
  <si>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</si>
  <si>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</si>
  <si>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</si>
  <si>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</si>
  <si>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</si>
  <si>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</si>
  <si>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</si>
  <si>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</si>
  <si>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</si>
  <si>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</si>
  <si>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</si>
  <si>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</si>
  <si>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</si>
  <si>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</si>
  <si>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</si>
  <si>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</si>
  <si>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</si>
  <si>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</si>
  <si>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</si>
  <si>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</si>
  <si>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</si>
  <si>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</si>
  <si>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</si>
  <si>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</si>
  <si>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</si>
  <si>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</si>
  <si>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</si>
  <si>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</si>
  <si>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</si>
  <si>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</si>
  <si>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</si>
  <si>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</si>
  <si>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</si>
  <si>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</si>
  <si>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</si>
  <si>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</si>
  <si>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</si>
  <si>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</si>
  <si>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</si>
  <si>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</si>
  <si>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</si>
  <si>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</si>
  <si>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</si>
  <si>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</si>
  <si>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</si>
  <si>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</si>
  <si>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</si>
  <si>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</si>
  <si>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</si>
  <si>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</si>
  <si>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</si>
  <si>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</si>
  <si>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</si>
  <si>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</si>
  <si>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</si>
  <si>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</si>
  <si>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</si>
  <si>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</si>
  <si>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</si>
  <si>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</si>
  <si>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</si>
  <si>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</si>
  <si>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</si>
  <si>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</si>
  <si>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</si>
  <si>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</si>
  <si>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</si>
  <si>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</si>
  <si>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</si>
  <si>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</si>
  <si>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</si>
  <si>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</si>
  <si>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</si>
  <si>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</si>
  <si>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</si>
  <si>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</si>
  <si>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</si>
  <si>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</si>
  <si>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</si>
  <si>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</si>
  <si>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</si>
  <si>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</si>
  <si>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</si>
  <si>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</si>
  <si>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</si>
  <si>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</si>
  <si>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</si>
  <si>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</si>
  <si>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</si>
  <si>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</si>
  <si>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</si>
  <si>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</si>
  <si>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</si>
  <si>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</si>
  <si>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</si>
  <si>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</si>
  <si>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</si>
  <si>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</si>
  <si>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</si>
  <si>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</si>
  <si>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</si>
  <si>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</si>
  <si>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</si>
  <si>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</si>
  <si>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</si>
  <si>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</si>
  <si>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</si>
  <si>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</si>
  <si>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</si>
  <si>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</si>
  <si>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</si>
  <si>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</si>
  <si>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</si>
  <si>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</si>
  <si>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</si>
  <si>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</si>
  <si>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</si>
  <si>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</si>
  <si>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</si>
  <si>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</si>
  <si>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</si>
  <si>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</si>
  <si>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</si>
  <si>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</si>
  <si>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</si>
  <si>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</si>
  <si>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</si>
  <si>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</si>
  <si>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</si>
  <si>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</si>
  <si>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</si>
  <si>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</si>
  <si>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</si>
  <si>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</si>
  <si>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</si>
  <si>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</si>
  <si>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</si>
  <si>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</si>
  <si>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</si>
  <si>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</si>
  <si>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</si>
  <si>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</si>
  <si>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</si>
  <si>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</si>
  <si>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</si>
  <si>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</si>
  <si>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</si>
  <si>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</si>
  <si>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</si>
  <si>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</si>
  <si>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</si>
  <si>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</si>
  <si>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</si>
  <si>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</si>
  <si>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</si>
  <si>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</si>
  <si>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</si>
  <si>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</si>
  <si>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</si>
  <si>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</si>
  <si>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</si>
  <si>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</si>
  <si>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</si>
  <si>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</si>
  <si>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</si>
  <si>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</si>
  <si>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</si>
  <si>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</si>
  <si>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</si>
  <si>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</si>
  <si>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</si>
  <si>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</si>
  <si>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</si>
  <si>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</si>
  <si>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</si>
  <si>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</si>
  <si>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</si>
  <si>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</si>
  <si>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</si>
  <si>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</si>
  <si>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</si>
  <si>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</si>
  <si>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</si>
  <si>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</si>
  <si>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</si>
  <si>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</si>
  <si>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</si>
  <si>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</si>
  <si>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</si>
  <si>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</si>
  <si>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</si>
  <si>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</si>
  <si>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</si>
  <si>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</si>
  <si>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</si>
  <si>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</si>
  <si>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</si>
  <si>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</si>
  <si>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</si>
  <si>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</si>
  <si>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</si>
  <si>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</si>
  <si>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</si>
  <si>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</si>
  <si>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</si>
  <si>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</si>
  <si>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</si>
  <si>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</si>
  <si>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</si>
  <si>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</si>
  <si>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</si>
  <si>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</si>
  <si>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</si>
  <si>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</si>
  <si>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</si>
  <si>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</si>
  <si>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</si>
  <si>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</si>
  <si>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</si>
  <si>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</si>
  <si>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</si>
  <si>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</si>
  <si>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</si>
  <si>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</si>
  <si>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</si>
  <si>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</si>
  <si>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</si>
  <si>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</si>
  <si>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</si>
  <si>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</si>
  <si>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</si>
  <si>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</si>
  <si>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</si>
  <si>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</si>
  <si>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</si>
  <si>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</si>
  <si>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</si>
  <si>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</si>
  <si>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</si>
  <si>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</si>
  <si>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</si>
  <si>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</si>
  <si>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</si>
  <si>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</si>
  <si>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</si>
  <si>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</si>
  <si>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</si>
  <si>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</si>
  <si>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</si>
  <si>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</si>
  <si>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</si>
  <si>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</si>
  <si>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</si>
  <si>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</si>
  <si>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</si>
  <si>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</si>
  <si>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</si>
  <si>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</si>
  <si>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</si>
  <si>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</si>
  <si>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</si>
  <si>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</si>
  <si>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</si>
  <si>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</si>
  <si>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</si>
  <si>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</si>
  <si>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</si>
  <si>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</si>
  <si>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</si>
  <si>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</si>
  <si>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</si>
  <si>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</si>
  <si>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</si>
  <si>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</si>
  <si>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</si>
  <si>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</si>
  <si>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</si>
  <si>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</si>
  <si>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</si>
  <si>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</si>
  <si>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</si>
  <si>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</si>
  <si>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</si>
  <si>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</si>
  <si>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</si>
  <si>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</si>
  <si>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</si>
  <si>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</si>
  <si>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</si>
  <si>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</si>
  <si>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</si>
  <si>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</si>
  <si>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</si>
  <si>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</si>
  <si>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</si>
  <si>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</si>
  <si>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</si>
  <si>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</si>
  <si>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</si>
  <si>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</si>
  <si>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</si>
  <si>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</si>
  <si>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</si>
  <si>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</si>
  <si>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</si>
  <si>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</si>
  <si>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</si>
  <si>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</si>
  <si>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</si>
  <si>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</si>
  <si>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</si>
  <si>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</si>
  <si>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</si>
  <si>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</si>
  <si>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</si>
  <si>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</si>
  <si>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</si>
  <si>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</si>
  <si>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</si>
  <si>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</si>
  <si>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</si>
  <si>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</si>
  <si>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</si>
  <si>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</si>
  <si>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</si>
  <si>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</si>
  <si>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</si>
  <si>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</si>
  <si>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</si>
  <si>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</si>
  <si>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</si>
  <si>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</si>
  <si>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</si>
  <si>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</si>
  <si>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</si>
  <si>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</si>
  <si>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</si>
  <si>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</si>
  <si>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</si>
  <si>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</si>
  <si>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</si>
  <si>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</si>
  <si>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</si>
  <si>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</si>
  <si>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</si>
  <si>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</si>
  <si>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</si>
  <si>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</si>
  <si>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</si>
  <si>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</si>
  <si>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</si>
  <si>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</si>
  <si>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</si>
  <si>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</si>
  <si>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</si>
  <si>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</si>
  <si>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</si>
  <si>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</si>
  <si>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</si>
  <si>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</si>
  <si>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</si>
  <si>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</si>
  <si>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</si>
  <si>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</si>
  <si>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</si>
  <si>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</si>
  <si>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</si>
  <si>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</si>
  <si>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</si>
  <si>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</si>
  <si>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</si>
  <si>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</si>
  <si>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</si>
  <si>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</si>
  <si>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</si>
  <si>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</si>
  <si>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</si>
  <si>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</si>
  <si>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</si>
  <si>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</si>
  <si>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</si>
  <si>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</si>
  <si>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</si>
  <si>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</si>
  <si>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</si>
  <si>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</si>
  <si>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</si>
  <si>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</si>
  <si>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</si>
  <si>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</si>
  <si>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</si>
  <si>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</si>
  <si>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</si>
  <si>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</si>
  <si>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</si>
  <si>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</si>
  <si>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</si>
  <si>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</si>
  <si>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</si>
  <si>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</si>
  <si>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</si>
  <si>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</si>
  <si>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</si>
  <si>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</si>
  <si>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</si>
  <si>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</si>
  <si>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</si>
  <si>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</si>
  <si>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</si>
  <si>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</si>
  <si>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</si>
  <si>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</si>
  <si>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</si>
  <si>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</si>
  <si>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</si>
  <si>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</si>
  <si>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</si>
  <si>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</si>
  <si>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</si>
  <si>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</si>
  <si>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</si>
  <si>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</si>
  <si>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</si>
  <si>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</si>
  <si>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</si>
  <si>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</si>
  <si>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</si>
  <si>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</si>
  <si>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</si>
  <si>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</si>
  <si>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</si>
  <si>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</si>
  <si>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</si>
  <si>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</si>
  <si>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</si>
  <si>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</si>
  <si>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</si>
  <si>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</si>
  <si>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</si>
  <si>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</si>
  <si>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</si>
  <si>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</si>
  <si>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</si>
  <si>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</si>
  <si>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</si>
  <si>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</si>
  <si>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</si>
  <si>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</si>
  <si>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</si>
  <si>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</si>
  <si>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</si>
  <si>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</si>
  <si>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</si>
  <si>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</si>
  <si>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</si>
  <si>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</si>
  <si>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</si>
  <si>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</si>
  <si>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</si>
  <si>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</si>
  <si>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</si>
  <si>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</si>
  <si>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</si>
  <si>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</si>
  <si>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</si>
  <si>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</si>
  <si>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</si>
  <si>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</si>
  <si>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</si>
  <si>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</si>
  <si>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</si>
  <si>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</si>
  <si>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</si>
  <si>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</si>
  <si>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</si>
  <si>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</si>
  <si>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</si>
  <si>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</si>
  <si>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</si>
  <si>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</si>
  <si>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</si>
  <si>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</si>
  <si>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</si>
  <si>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</si>
  <si>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</si>
  <si>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</si>
  <si>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</si>
  <si>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</si>
  <si>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</si>
  <si>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</si>
  <si>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</si>
  <si>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</si>
  <si>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</si>
  <si>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</si>
  <si>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</si>
  <si>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</si>
  <si>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</si>
  <si>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</si>
  <si>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</si>
  <si>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</si>
  <si>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</si>
  <si>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</si>
  <si>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</si>
  <si>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</si>
  <si>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</si>
  <si>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</si>
  <si>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</si>
  <si>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</si>
  <si>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</si>
  <si>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</si>
  <si>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</si>
  <si>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</si>
  <si>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</si>
  <si>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</si>
  <si>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</si>
  <si>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</si>
  <si>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</si>
  <si>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</si>
  <si>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</si>
  <si>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</si>
  <si>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</si>
  <si>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</si>
  <si>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</si>
  <si>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</si>
  <si>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</si>
  <si>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</si>
  <si>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</si>
  <si>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</si>
  <si>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</si>
  <si>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</si>
  <si>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</si>
  <si>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</si>
  <si>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</si>
  <si>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</si>
  <si>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</si>
  <si>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</si>
  <si>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</si>
  <si>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</si>
  <si>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</si>
  <si>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</si>
  <si>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</si>
  <si>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</si>
  <si>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</si>
  <si>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</si>
  <si>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</si>
  <si>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</si>
  <si>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</si>
  <si>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</si>
  <si>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</si>
  <si>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</si>
  <si>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</si>
  <si>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</si>
  <si>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</si>
  <si>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</si>
  <si>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</si>
  <si>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</si>
  <si>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</si>
  <si>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</si>
  <si>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</si>
  <si>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</si>
  <si>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</si>
  <si>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</si>
  <si>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</si>
  <si>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</si>
  <si>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</si>
  <si>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</si>
  <si>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</si>
  <si>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</si>
  <si>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</si>
  <si>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</si>
  <si>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</si>
  <si>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</si>
  <si>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</si>
  <si>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</si>
  <si>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</si>
  <si>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</si>
  <si>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</si>
  <si>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</si>
  <si>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</si>
  <si>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</si>
  <si>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</si>
  <si>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</si>
  <si>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</si>
  <si>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</si>
  <si>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</si>
  <si>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</si>
  <si>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</si>
  <si>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</si>
  <si>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</si>
  <si>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</si>
  <si>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</si>
  <si>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</si>
  <si>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</si>
  <si>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</si>
  <si>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</si>
  <si>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</si>
  <si>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</si>
  <si>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</si>
  <si>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</si>
  <si>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</si>
  <si>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</si>
  <si>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</si>
  <si>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</si>
  <si>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</si>
  <si>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</si>
  <si>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</si>
  <si>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</si>
  <si>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</si>
  <si>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</si>
  <si>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</si>
  <si>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</si>
  <si>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</si>
  <si>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</si>
  <si>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</si>
  <si>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</si>
  <si>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</si>
  <si>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</si>
  <si>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</si>
  <si>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</si>
  <si>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</si>
  <si>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</si>
  <si>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</si>
  <si>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</si>
  <si>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</si>
  <si>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</si>
  <si>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</si>
  <si>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</si>
  <si>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</si>
  <si>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</si>
  <si>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</si>
  <si>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</si>
  <si>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</si>
  <si>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</si>
  <si>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</si>
  <si>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</si>
  <si>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</si>
  <si>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</si>
  <si>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</si>
  <si>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</si>
  <si>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</si>
  <si>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</si>
  <si>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</si>
  <si>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</si>
  <si>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</si>
  <si>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</si>
  <si>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</si>
  <si>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</si>
  <si>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</si>
  <si>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</si>
  <si>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</si>
  <si>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</si>
  <si>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</si>
  <si>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</si>
  <si>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</si>
  <si>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</si>
  <si>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</si>
  <si>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</si>
  <si>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</si>
  <si>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</si>
  <si>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</si>
  <si>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</si>
  <si>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</si>
  <si>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</si>
  <si>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</si>
  <si>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</si>
  <si>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</si>
  <si>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</si>
  <si>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</si>
  <si>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</si>
  <si>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</si>
  <si>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</si>
  <si>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</si>
  <si>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</si>
  <si>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</si>
  <si>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</si>
  <si>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</si>
  <si>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</si>
  <si>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</si>
  <si>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</si>
  <si>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</si>
  <si>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</si>
  <si>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</si>
  <si>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</si>
  <si>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</si>
  <si>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</si>
  <si>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</si>
  <si>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</si>
  <si>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</si>
  <si>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</si>
  <si>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</si>
  <si>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</si>
  <si>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</si>
  <si>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</si>
  <si>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</si>
  <si>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</si>
  <si>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</si>
  <si>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</si>
  <si>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</si>
  <si>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</si>
  <si>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</si>
  <si>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</si>
  <si>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</si>
  <si>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</si>
  <si>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</si>
  <si>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</si>
  <si>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</si>
  <si>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</si>
  <si>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</si>
  <si>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</si>
  <si>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</si>
  <si>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</si>
  <si>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</si>
  <si>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</si>
  <si>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</si>
  <si>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</si>
  <si>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</si>
  <si>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</si>
  <si>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</si>
  <si>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</si>
  <si>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</si>
  <si>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</si>
  <si>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</si>
  <si>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</si>
  <si>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</si>
  <si>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</si>
  <si>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</si>
  <si>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</si>
  <si>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</si>
  <si>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</si>
  <si>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</si>
  <si>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</si>
  <si>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</si>
  <si>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</si>
  <si>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</si>
  <si>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</si>
  <si>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</si>
  <si>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</si>
  <si>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</si>
  <si>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</si>
  <si>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</si>
  <si>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</si>
  <si>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</si>
  <si>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</si>
  <si>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</si>
  <si>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</si>
  <si>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</si>
  <si>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</si>
  <si>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</si>
  <si>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</si>
  <si>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</si>
  <si>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</si>
  <si>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</si>
  <si>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</si>
  <si>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</si>
  <si>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</si>
  <si>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</si>
  <si>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</si>
  <si>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</si>
  <si>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</si>
  <si>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</si>
  <si>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</si>
  <si>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</si>
  <si>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</si>
  <si>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</si>
  <si>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</si>
  <si>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</si>
  <si>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</si>
  <si>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</si>
  <si>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</si>
  <si>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</si>
  <si>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</si>
  <si>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</si>
  <si>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</si>
  <si>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</si>
  <si>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</si>
  <si>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</si>
  <si>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</si>
  <si>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</si>
  <si>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</si>
  <si>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</si>
  <si>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</si>
  <si>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</si>
  <si>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</si>
  <si>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</si>
  <si>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</si>
  <si>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</si>
  <si>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</si>
  <si>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</si>
  <si>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</si>
  <si>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</si>
  <si>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</si>
  <si>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</si>
  <si>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</si>
  <si>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</si>
  <si>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</si>
  <si>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</si>
  <si>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</si>
  <si>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</si>
  <si>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</si>
  <si>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</si>
  <si>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</si>
  <si>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</si>
  <si>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</si>
  <si>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</si>
  <si>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</si>
  <si>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</si>
  <si>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</si>
  <si>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</si>
  <si>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</si>
  <si>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</si>
  <si>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</si>
  <si>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</si>
  <si>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</si>
  <si>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</si>
  <si>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</si>
  <si>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</si>
  <si>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</si>
  <si>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</si>
  <si>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</si>
  <si>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</si>
  <si>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</si>
  <si>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</si>
  <si>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</si>
  <si>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</si>
  <si>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</si>
  <si>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</si>
  <si>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</si>
  <si>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</si>
  <si>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</si>
  <si>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</si>
  <si>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</si>
  <si>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</si>
  <si>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</si>
  <si>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</si>
  <si>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</si>
  <si>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</si>
  <si>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</si>
  <si>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</si>
  <si>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</si>
  <si>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</si>
  <si>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</si>
  <si>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</si>
  <si>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</si>
  <si>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</si>
  <si>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</si>
  <si>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</si>
  <si>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</si>
  <si>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</si>
  <si>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</si>
  <si>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</si>
  <si>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</si>
  <si>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</si>
  <si>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</si>
  <si>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</si>
  <si>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</si>
  <si>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</si>
  <si>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</si>
  <si>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</si>
  <si>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</si>
  <si>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</si>
  <si>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</si>
  <si>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</si>
  <si>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</si>
  <si>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</si>
  <si>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</si>
  <si>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</si>
  <si>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</si>
  <si>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</si>
  <si>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</si>
  <si>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</si>
  <si>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</si>
  <si>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</si>
  <si>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</si>
  <si>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</si>
  <si>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</si>
  <si>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</si>
  <si>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</si>
  <si>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</si>
  <si>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</si>
  <si>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</si>
  <si>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</si>
  <si>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</si>
  <si>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</si>
  <si>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</si>
  <si>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</si>
  <si>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</si>
  <si>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</si>
  <si>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</si>
  <si>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</si>
  <si>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</si>
  <si>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</si>
  <si>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</si>
  <si>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</si>
  <si>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</si>
  <si>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</si>
  <si>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</si>
  <si>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</si>
  <si>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</si>
  <si>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</si>
  <si>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</si>
  <si>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</si>
  <si>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</si>
  <si>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</si>
  <si>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</si>
  <si>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</si>
  <si>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</si>
  <si>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</si>
  <si>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</si>
  <si>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</si>
  <si>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</si>
  <si>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</si>
  <si>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</si>
  <si>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</si>
  <si>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</si>
  <si>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</si>
  <si>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</si>
  <si>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</si>
  <si>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</si>
  <si>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</si>
  <si>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</si>
  <si>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</si>
  <si>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</si>
  <si>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</si>
  <si>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</si>
  <si>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</si>
  <si>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</si>
  <si>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</si>
  <si>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</si>
  <si>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</si>
  <si>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</si>
  <si>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</si>
  <si>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</si>
  <si>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</si>
  <si>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</si>
  <si>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</si>
  <si>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</si>
  <si>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</si>
  <si>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</si>
  <si>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</si>
  <si>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</si>
  <si>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</si>
  <si>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</si>
  <si>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</si>
  <si>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</si>
  <si>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</si>
  <si>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</si>
  <si>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</si>
  <si>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</si>
  <si>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</si>
  <si>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</si>
  <si>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</si>
  <si>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</si>
  <si>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</si>
  <si>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</si>
  <si>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</si>
  <si>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</si>
  <si>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</si>
  <si>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</si>
  <si>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</si>
  <si>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</si>
  <si>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</si>
  <si>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</si>
  <si>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</si>
  <si>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</si>
  <si>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</si>
  <si>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</si>
  <si>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</si>
  <si>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</si>
  <si>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</si>
  <si>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</si>
  <si>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</si>
  <si>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</si>
  <si>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</si>
  <si>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</si>
  <si>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</si>
  <si>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</si>
  <si>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</si>
  <si>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</si>
  <si>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</si>
  <si>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</si>
  <si>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</si>
  <si>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</si>
  <si>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</si>
  <si>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</si>
  <si>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</si>
  <si>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</si>
  <si>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</si>
  <si>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</si>
  <si>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</si>
  <si>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</si>
  <si>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</si>
  <si>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</si>
  <si>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</si>
  <si>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</si>
  <si>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</si>
  <si>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</si>
  <si>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</si>
  <si>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</si>
  <si>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</si>
  <si>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</si>
  <si>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</si>
  <si>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</si>
  <si>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</si>
  <si>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</si>
  <si>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</si>
  <si>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</si>
  <si>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</si>
  <si>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</si>
  <si>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</si>
  <si>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</si>
  <si>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</si>
  <si>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</si>
  <si>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</si>
  <si>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</si>
  <si>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</si>
  <si>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</si>
  <si>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</si>
  <si>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</si>
  <si>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</si>
  <si>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</si>
  <si>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</si>
  <si>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</si>
  <si>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</si>
  <si>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</si>
  <si>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</si>
  <si>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</si>
  <si>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</si>
  <si>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</si>
  <si>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</si>
  <si>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</si>
  <si>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</si>
  <si>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</si>
  <si>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</si>
  <si>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</si>
  <si>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</si>
  <si>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</si>
  <si>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</si>
  <si>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</si>
  <si>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</si>
  <si>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</si>
  <si>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</si>
  <si>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</si>
  <si>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</si>
  <si>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</si>
  <si>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</si>
  <si>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</si>
  <si>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</si>
  <si>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</si>
  <si>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</si>
  <si>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</si>
  <si>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</si>
  <si>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</si>
  <si>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</si>
  <si>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</si>
  <si>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</si>
  <si>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</si>
  <si>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</si>
  <si>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</si>
  <si>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</si>
  <si>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</si>
  <si>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</si>
  <si>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</si>
  <si>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</si>
  <si>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</si>
  <si>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</si>
  <si>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</si>
  <si>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</si>
  <si>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</si>
  <si>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</si>
  <si>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</si>
  <si>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</si>
  <si>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</si>
  <si>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</si>
  <si>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</si>
  <si>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</si>
  <si>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</si>
  <si>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</si>
  <si>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</si>
  <si>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</si>
  <si>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</si>
  <si>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</si>
  <si>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</si>
  <si>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</si>
  <si>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</si>
  <si>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</si>
  <si>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</si>
  <si>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</si>
  <si>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</si>
  <si>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</si>
  <si>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</si>
  <si>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</si>
  <si>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</si>
  <si>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</si>
  <si>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</si>
  <si>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</si>
  <si>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</si>
  <si>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</si>
  <si>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</si>
  <si>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</si>
  <si>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</si>
  <si>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</si>
  <si>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</si>
  <si>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</si>
  <si>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</si>
  <si>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</si>
  <si>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</si>
  <si>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</si>
  <si>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</si>
  <si>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</si>
  <si>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</si>
  <si>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</si>
  <si>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</si>
  <si>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</si>
  <si>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</si>
  <si>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</si>
  <si>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</si>
  <si>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</si>
  <si>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</si>
  <si>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</si>
  <si>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</si>
  <si>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</si>
  <si>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</si>
  <si>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</si>
  <si>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</si>
  <si>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</si>
  <si>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</si>
  <si>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</si>
  <si>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</si>
  <si>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</si>
  <si>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</si>
  <si>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</si>
  <si>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</si>
  <si>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</si>
  <si>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</si>
  <si>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</si>
  <si>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</si>
  <si>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</si>
  <si>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</si>
  <si>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</si>
  <si>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</si>
  <si>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</si>
  <si>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</si>
  <si>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</si>
  <si>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</si>
  <si>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</si>
  <si>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</si>
  <si>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</si>
  <si>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</si>
  <si>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</si>
  <si>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</si>
  <si>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</si>
  <si>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</si>
  <si>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</si>
  <si>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</si>
  <si>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</si>
  <si>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</si>
  <si>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</si>
  <si>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</si>
  <si>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</si>
  <si>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</si>
  <si>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</si>
  <si>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</si>
  <si>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</si>
  <si>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</si>
  <si>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</si>
  <si>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</si>
  <si>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</si>
  <si>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</si>
  <si>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</si>
  <si>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</si>
  <si>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</si>
  <si>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</si>
  <si>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</si>
  <si>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</si>
  <si>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</si>
  <si>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</si>
  <si>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</si>
  <si>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</si>
  <si>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</si>
  <si>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</si>
  <si>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</si>
  <si>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</si>
  <si>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</si>
  <si>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</si>
  <si>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</si>
  <si>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</si>
  <si>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</si>
  <si>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</si>
  <si>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</si>
  <si>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</si>
  <si>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</si>
  <si>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</si>
  <si>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</si>
  <si>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</si>
  <si>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</si>
  <si>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</si>
  <si>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</si>
  <si>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</si>
  <si>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</si>
  <si>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</si>
  <si>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</si>
  <si>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</si>
  <si>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</si>
  <si>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</si>
  <si>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</si>
  <si>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</si>
  <si>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</si>
  <si>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</si>
  <si>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</si>
  <si>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</si>
  <si>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</si>
  <si>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</si>
  <si>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</si>
  <si>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</si>
  <si>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</si>
  <si>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</si>
  <si>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</si>
  <si>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</si>
  <si>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</si>
  <si>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</si>
  <si>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</si>
  <si>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</si>
  <si>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</si>
  <si>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</si>
  <si>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</si>
  <si>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</si>
  <si>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</si>
  <si>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</si>
  <si>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</si>
  <si>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</si>
  <si>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</si>
  <si>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</si>
  <si>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</si>
  <si>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</si>
  <si>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</si>
  <si>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</si>
  <si>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</si>
  <si>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</si>
  <si>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</si>
  <si>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</si>
  <si>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</si>
  <si>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</si>
  <si>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</si>
  <si>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</si>
  <si>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</si>
  <si>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</si>
  <si>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</si>
  <si>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</si>
  <si>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</si>
  <si>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</si>
  <si>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</si>
  <si>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</si>
  <si>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</si>
  <si>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</si>
  <si>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</si>
  <si>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</si>
  <si>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</si>
  <si>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</si>
  <si>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</si>
  <si>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</si>
  <si>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</si>
  <si>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</si>
  <si>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</si>
  <si>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</si>
  <si>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</si>
  <si>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</si>
  <si>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</si>
  <si>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</si>
  <si>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</si>
  <si>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</si>
  <si>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</si>
  <si>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</si>
  <si>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</si>
  <si>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</si>
  <si>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</si>
  <si>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</si>
  <si>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</si>
  <si>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</si>
  <si>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</si>
  <si>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</si>
  <si>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</si>
  <si>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</si>
  <si>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</si>
  <si>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</si>
  <si>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</si>
  <si>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</si>
  <si>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</si>
  <si>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</si>
  <si>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</si>
  <si>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</si>
  <si>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</si>
  <si>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</si>
  <si>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</si>
  <si>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</si>
  <si>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</si>
  <si>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</si>
  <si>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</si>
  <si>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</si>
  <si>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</si>
  <si>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</si>
  <si>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</si>
  <si>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</si>
  <si>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</si>
  <si>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</si>
  <si>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</si>
  <si>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</si>
  <si>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</si>
  <si>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</si>
  <si>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</si>
  <si>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</si>
  <si>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</si>
  <si>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</si>
  <si>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</si>
  <si>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</si>
  <si>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</si>
  <si>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</si>
  <si>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</si>
  <si>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</si>
  <si>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</si>
  <si>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</si>
  <si>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</si>
  <si>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</si>
  <si>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</si>
  <si>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</si>
  <si>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</si>
  <si>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</si>
  <si>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</si>
  <si>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</si>
  <si>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</si>
  <si>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</si>
  <si>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</si>
  <si>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</si>
  <si>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</si>
  <si>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</si>
  <si>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</si>
  <si>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</si>
  <si>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</si>
  <si>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</si>
  <si>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</si>
  <si>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</si>
  <si>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</si>
  <si>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</si>
  <si>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</si>
  <si>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</si>
  <si>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</si>
  <si>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</si>
  <si>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</si>
  <si>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</si>
  <si>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</si>
  <si>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</si>
  <si>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</si>
  <si>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</si>
  <si>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</si>
  <si>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</si>
  <si>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</si>
  <si>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</si>
  <si>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</si>
  <si>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</si>
  <si>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</si>
  <si>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</si>
  <si>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</si>
  <si>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</si>
  <si>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</si>
  <si>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</si>
  <si>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</si>
  <si>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</si>
  <si>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</si>
  <si>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</si>
  <si>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</si>
  <si>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</si>
  <si>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</si>
  <si>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</si>
  <si>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</si>
  <si>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</si>
  <si>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</si>
  <si>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</si>
  <si>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</si>
  <si>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</si>
  <si>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</si>
  <si>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</si>
  <si>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</si>
  <si>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</si>
  <si>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</si>
  <si>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</si>
  <si>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</si>
  <si>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</si>
  <si>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</si>
  <si>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</si>
  <si>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</si>
  <si>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</si>
  <si>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</si>
  <si>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</si>
  <si>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</si>
  <si>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</si>
  <si>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</si>
  <si>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</si>
  <si>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</si>
  <si>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</si>
  <si>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</si>
  <si>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</si>
  <si>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</si>
  <si>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</si>
  <si>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</si>
  <si>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</si>
  <si>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</si>
  <si>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</si>
  <si>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</si>
  <si>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</si>
  <si>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</si>
  <si>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</si>
  <si>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</si>
  <si>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</si>
  <si>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</si>
  <si>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</si>
  <si>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</si>
  <si>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</si>
  <si>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</si>
  <si>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</si>
  <si>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</si>
  <si>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</si>
  <si>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</si>
  <si>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</si>
  <si>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</si>
  <si>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</si>
  <si>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</si>
  <si>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</si>
  <si>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</si>
  <si>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</si>
  <si>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</si>
  <si>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</si>
  <si>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</si>
  <si>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</si>
  <si>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</si>
  <si>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</si>
  <si>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</si>
  <si>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</si>
  <si>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</si>
  <si>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</si>
  <si>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</si>
  <si>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</si>
  <si>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</si>
  <si>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</si>
  <si>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</si>
  <si>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</si>
  <si>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</si>
  <si>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</si>
  <si>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</si>
  <si>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</si>
  <si>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</si>
  <si>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</si>
  <si>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</si>
  <si>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</si>
  <si>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</si>
  <si>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</si>
  <si>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</si>
  <si>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</si>
  <si>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</si>
  <si>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</si>
  <si>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</si>
  <si>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</si>
  <si>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</si>
  <si>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</si>
  <si>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</si>
  <si>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</si>
  <si>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</si>
  <si>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</si>
  <si>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</si>
  <si>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</si>
  <si>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</si>
  <si>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</si>
  <si>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</si>
  <si>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</si>
  <si>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</si>
  <si>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</si>
  <si>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</si>
  <si>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</si>
  <si>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</si>
  <si>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</si>
  <si>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</si>
  <si>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</si>
  <si>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</si>
  <si>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</si>
  <si>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</si>
  <si>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</si>
  <si>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</si>
  <si>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</si>
  <si>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</si>
  <si>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</si>
  <si>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</si>
  <si>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</si>
  <si>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</si>
  <si>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</si>
  <si>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</si>
  <si>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</si>
  <si>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</si>
  <si>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</si>
  <si>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</si>
  <si>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</si>
  <si>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</si>
  <si>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</si>
  <si>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</si>
  <si>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</si>
  <si>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</si>
  <si>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</si>
  <si>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</si>
  <si>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</si>
  <si>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</si>
  <si>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</si>
  <si>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</si>
  <si>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</si>
  <si>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</si>
  <si>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</si>
  <si>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</si>
  <si>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</si>
  <si>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</si>
  <si>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</si>
  <si>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</si>
  <si>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</si>
  <si>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</si>
  <si>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</si>
  <si>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</si>
  <si>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</si>
  <si>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</si>
  <si>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</si>
  <si>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</si>
  <si>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</si>
  <si>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</si>
  <si>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</si>
  <si>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</si>
  <si>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</si>
  <si>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</si>
  <si>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</si>
  <si>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</si>
  <si>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</si>
  <si>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</si>
  <si>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</si>
  <si>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</si>
  <si>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</si>
  <si>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</si>
  <si>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</si>
  <si>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</si>
  <si>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</si>
  <si>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</si>
  <si>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</si>
  <si>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</si>
  <si>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</si>
  <si>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</si>
  <si>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</si>
  <si>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</si>
  <si>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</si>
  <si>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</si>
  <si>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</si>
  <si>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</si>
  <si>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</si>
  <si>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</si>
  <si>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</si>
  <si>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</si>
  <si>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</si>
  <si>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</si>
  <si>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</si>
  <si>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</si>
  <si>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</si>
  <si>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</si>
  <si>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</si>
  <si>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</si>
  <si>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</si>
  <si>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</si>
  <si>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</si>
  <si>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</si>
  <si>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</si>
  <si>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</si>
  <si>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</si>
  <si>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</si>
  <si>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</si>
  <si>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</si>
  <si>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</si>
  <si>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</si>
  <si>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</si>
  <si>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</si>
  <si>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</si>
  <si>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</si>
  <si>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</si>
  <si>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</si>
  <si>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</si>
  <si>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</si>
  <si>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</si>
  <si>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</si>
  <si>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</si>
  <si>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</si>
  <si>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</si>
  <si>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</si>
  <si>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</si>
  <si>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</si>
  <si>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</si>
  <si>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</si>
  <si>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</si>
  <si>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</si>
  <si>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</si>
  <si>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</si>
  <si>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</si>
  <si>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</si>
  <si>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</si>
  <si>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</si>
  <si>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</si>
  <si>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</si>
  <si>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</si>
  <si>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</si>
  <si>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</si>
  <si>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</si>
  <si>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</si>
  <si>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</si>
  <si>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</si>
  <si>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</si>
  <si>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</si>
  <si>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</si>
  <si>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</si>
  <si>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</si>
  <si>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</si>
  <si>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</si>
  <si>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</si>
  <si>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</si>
  <si>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</si>
  <si>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</si>
  <si>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</si>
  <si>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</si>
  <si>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</si>
  <si>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</si>
  <si>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</si>
  <si>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</si>
  <si>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</si>
  <si>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</si>
  <si>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</si>
  <si>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</si>
  <si>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</si>
  <si>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</si>
  <si>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</si>
  <si>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</si>
  <si>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</si>
  <si>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</si>
  <si>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</si>
  <si>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</si>
  <si>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</si>
  <si>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</si>
  <si>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</si>
  <si>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</si>
  <si>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</si>
  <si>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</si>
  <si>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</si>
  <si>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</si>
  <si>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</si>
  <si>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</si>
  <si>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</si>
  <si>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</si>
  <si>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</si>
  <si>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</si>
  <si>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</si>
  <si>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</si>
  <si>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</si>
  <si>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</si>
  <si>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</si>
  <si>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</si>
  <si>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</si>
  <si>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</si>
  <si>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</si>
  <si>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</si>
  <si>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</si>
  <si>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</si>
  <si>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</si>
  <si>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</si>
  <si>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</si>
  <si>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</si>
  <si>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</si>
  <si>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</si>
  <si>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</si>
  <si>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</si>
  <si>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</si>
  <si>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</si>
  <si>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</si>
  <si>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</si>
  <si>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</si>
  <si>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</si>
  <si>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</si>
  <si>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</si>
  <si>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</si>
  <si>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</si>
  <si>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</si>
  <si>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</si>
  <si>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</si>
  <si>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</si>
  <si>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</si>
  <si>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</si>
  <si>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</si>
  <si>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</si>
  <si>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</si>
  <si>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</si>
  <si>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</si>
  <si>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</si>
  <si>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</si>
  <si>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</si>
  <si>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</si>
  <si>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</si>
  <si>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</si>
  <si>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</si>
  <si>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</si>
  <si>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</si>
  <si>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</si>
  <si>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</si>
  <si>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</si>
  <si>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</si>
  <si>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</si>
  <si>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</si>
  <si>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</si>
  <si>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</si>
  <si>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</si>
  <si>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</si>
  <si>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</si>
  <si>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</si>
  <si>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</si>
  <si>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</si>
  <si>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</si>
  <si>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</si>
  <si>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</si>
  <si>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</si>
  <si>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</si>
  <si>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</si>
  <si>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</si>
  <si>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</si>
  <si>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</si>
  <si>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</si>
  <si>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</si>
  <si>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</si>
  <si>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</si>
  <si>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</si>
  <si>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</si>
  <si>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</si>
  <si>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</si>
  <si>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</si>
  <si>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</si>
  <si>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</si>
  <si>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</si>
  <si>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</si>
  <si>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</si>
  <si>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</si>
  <si>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</si>
  <si>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</si>
  <si>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</si>
  <si>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</si>
  <si>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</si>
  <si>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</si>
  <si>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</si>
  <si>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</si>
  <si>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</si>
  <si>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</si>
  <si>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</si>
  <si>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</si>
  <si>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</si>
  <si>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</si>
  <si>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</si>
  <si>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</si>
  <si>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</si>
  <si>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</si>
  <si>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</si>
  <si>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</si>
  <si>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</si>
  <si>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</si>
  <si>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</si>
  <si>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</si>
  <si>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</si>
  <si>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</si>
  <si>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</si>
  <si>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</si>
  <si>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</si>
  <si>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</si>
  <si>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</si>
  <si>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</si>
  <si>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</si>
  <si>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</si>
  <si>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</si>
  <si>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</si>
  <si>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</si>
  <si>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</si>
  <si>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</si>
  <si>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</si>
  <si>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</si>
  <si>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</si>
  <si>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</si>
  <si>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</si>
  <si>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</si>
  <si>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</si>
  <si>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</si>
  <si>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</si>
  <si>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</si>
  <si>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</si>
  <si>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</si>
  <si>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</si>
  <si>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</si>
  <si>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</si>
  <si>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</si>
  <si>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</si>
  <si>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</si>
  <si>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</si>
  <si>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</si>
  <si>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</si>
  <si>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</si>
  <si>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</si>
  <si>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</si>
  <si>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</si>
  <si>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</si>
  <si>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</si>
  <si>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</si>
  <si>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</si>
  <si>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</si>
  <si>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</si>
  <si>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</si>
  <si>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</si>
  <si>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</si>
  <si>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</si>
  <si>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</si>
  <si>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</si>
  <si>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</si>
  <si>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</si>
  <si>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</si>
  <si>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</si>
  <si>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</si>
  <si>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</si>
  <si>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</si>
  <si>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</si>
  <si>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</si>
  <si>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</si>
  <si>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</si>
  <si>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</si>
  <si>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</si>
  <si>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</si>
  <si>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</si>
  <si>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</si>
  <si>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</si>
  <si>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</si>
  <si>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</si>
  <si>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</si>
  <si>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</si>
  <si>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</si>
  <si>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</si>
  <si>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</si>
  <si>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</si>
  <si>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</si>
  <si>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</si>
  <si>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</si>
  <si>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</si>
  <si>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</si>
  <si>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</si>
  <si>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</si>
  <si>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</si>
  <si>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</si>
  <si>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</si>
  <si>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</si>
  <si>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</si>
  <si>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</si>
  <si>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</si>
  <si>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</si>
  <si>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</si>
  <si>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</si>
  <si>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</si>
  <si>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</si>
  <si>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</si>
  <si>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</si>
  <si>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</si>
  <si>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</si>
  <si>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</si>
  <si>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</si>
  <si>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</si>
  <si>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</si>
  <si>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</si>
  <si>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</si>
  <si>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</si>
  <si>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</si>
  <si>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</si>
  <si>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</si>
  <si>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</si>
  <si>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</si>
  <si>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</si>
  <si>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</si>
  <si>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</si>
  <si>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</si>
  <si>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</si>
  <si>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</si>
  <si>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</si>
  <si>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</si>
  <si>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</si>
  <si>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</si>
  <si>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</si>
  <si>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</si>
  <si>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</si>
  <si>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</si>
  <si>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</si>
  <si>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</si>
  <si>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</si>
  <si>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</si>
  <si>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</si>
  <si>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</si>
  <si>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</si>
  <si>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</si>
  <si>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</si>
  <si>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</si>
  <si>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</si>
  <si>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</si>
  <si>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</si>
  <si>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</si>
  <si>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</si>
  <si>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</si>
  <si>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</si>
  <si>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</si>
  <si>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</si>
  <si>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</si>
  <si>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</si>
  <si>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</si>
  <si>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</si>
  <si>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</si>
  <si>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</si>
  <si>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</si>
  <si>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</si>
  <si>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</si>
  <si>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</si>
  <si>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</si>
  <si>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</si>
  <si>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</si>
  <si>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</si>
  <si>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</si>
  <si>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</si>
  <si>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</si>
  <si>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</si>
  <si>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</si>
  <si>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</si>
  <si>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</si>
  <si>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</si>
  <si>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</si>
  <si>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</si>
  <si>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</si>
  <si>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</si>
  <si>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</si>
  <si>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</si>
  <si>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</si>
  <si>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</si>
  <si>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</si>
  <si>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</si>
  <si>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</si>
  <si>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</si>
  <si>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</si>
  <si>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</si>
  <si>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</si>
  <si>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</si>
  <si>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</si>
  <si>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</si>
  <si>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</si>
  <si>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</si>
  <si>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</si>
  <si>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</si>
  <si>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</si>
  <si>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</si>
  <si>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</si>
  <si>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</si>
  <si>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</si>
  <si>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</si>
  <si>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</si>
  <si>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</si>
  <si>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</si>
  <si>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</si>
  <si>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</si>
  <si>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</si>
  <si>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</si>
  <si>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</si>
  <si>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</si>
  <si>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</si>
  <si>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</si>
  <si>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</si>
  <si>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</si>
  <si>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</si>
  <si>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</si>
  <si>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</si>
  <si>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</si>
  <si>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</si>
  <si>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</si>
  <si>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</si>
  <si>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</si>
  <si>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</si>
  <si>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</si>
  <si>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</si>
  <si>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</si>
  <si>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</si>
  <si>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</si>
  <si>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</si>
  <si>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</si>
  <si>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</si>
  <si>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</si>
  <si>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</si>
  <si>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</si>
  <si>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</si>
  <si>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</si>
  <si>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</si>
  <si>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</si>
  <si>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</si>
  <si>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</si>
  <si>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</si>
  <si>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</si>
  <si>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</si>
  <si>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</si>
  <si>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</si>
  <si>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</si>
  <si>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</si>
  <si>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</si>
  <si>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</si>
  <si>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</si>
  <si>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</si>
  <si>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</si>
  <si>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</si>
  <si>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</si>
  <si>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</si>
  <si>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</si>
  <si>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</si>
  <si>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</si>
  <si>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</si>
  <si>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</si>
  <si>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</si>
  <si>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</si>
  <si>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</si>
  <si>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</si>
  <si>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</si>
  <si>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</si>
  <si>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</si>
  <si>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</si>
  <si>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</si>
  <si>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</si>
  <si>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</si>
  <si>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</si>
  <si>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</si>
  <si>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</si>
  <si>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</si>
  <si>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</si>
  <si>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</si>
  <si>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</si>
  <si>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</si>
  <si>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</si>
  <si>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</si>
  <si>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</si>
  <si>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</si>
  <si>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</si>
  <si>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</si>
  <si>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</si>
  <si>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</si>
  <si>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</si>
  <si>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</si>
  <si>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</si>
  <si>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</si>
  <si>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</si>
  <si>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</si>
  <si>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</si>
  <si>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</si>
  <si>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</si>
  <si>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</si>
  <si>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</si>
  <si>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</si>
  <si>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</si>
  <si>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</si>
  <si>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</si>
  <si>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</si>
  <si>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</si>
  <si>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</si>
  <si>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</si>
  <si>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</si>
  <si>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</si>
  <si>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</si>
  <si>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</si>
  <si>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</si>
  <si>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</si>
  <si>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</si>
  <si>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</si>
  <si>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</si>
  <si>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</si>
  <si>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</si>
  <si>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</si>
  <si>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</si>
  <si>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</si>
  <si>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</si>
  <si>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</si>
  <si>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</si>
  <si>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</si>
  <si>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</si>
  <si>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</si>
  <si>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</si>
  <si>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</si>
  <si>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</si>
  <si>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</si>
  <si>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</si>
  <si>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</si>
  <si>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</si>
  <si>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</si>
  <si>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</si>
  <si>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</si>
  <si>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</si>
  <si>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</si>
  <si>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</si>
  <si>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</si>
  <si>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</si>
  <si>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</si>
  <si>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</si>
  <si>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</si>
  <si>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</si>
  <si>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</si>
  <si>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</si>
  <si>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</si>
  <si>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</si>
  <si>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</si>
  <si>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</si>
  <si>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</si>
  <si>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</si>
  <si>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</si>
  <si>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</si>
  <si>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</si>
  <si>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</si>
  <si>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</si>
  <si>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</si>
  <si>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</si>
  <si>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</si>
  <si>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</si>
  <si>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</si>
  <si>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</si>
  <si>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</si>
  <si>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</si>
  <si>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</si>
  <si>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</si>
  <si>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</si>
  <si>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</si>
  <si>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</si>
  <si>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</si>
  <si>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</si>
  <si>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</si>
  <si>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</si>
  <si>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</si>
  <si>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</si>
  <si>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</si>
  <si>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</si>
  <si>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</si>
  <si>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</si>
  <si>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</si>
  <si>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</si>
  <si>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</si>
  <si>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</si>
  <si>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</si>
  <si>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</si>
  <si>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</si>
  <si>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</si>
  <si>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</si>
  <si>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</si>
  <si>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</si>
  <si>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</si>
  <si>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</si>
  <si>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</si>
  <si>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</si>
  <si>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</si>
  <si>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</si>
  <si>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</si>
  <si>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</si>
  <si>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</si>
  <si>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</si>
  <si>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</si>
  <si>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</si>
  <si>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</si>
  <si>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</si>
  <si>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</si>
  <si>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</si>
  <si>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</si>
  <si>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</si>
  <si>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</si>
  <si>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</si>
  <si>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</si>
  <si>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</si>
  <si>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</si>
  <si>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</si>
  <si>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</si>
  <si>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</si>
  <si>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</si>
  <si>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</si>
  <si>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</si>
  <si>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</si>
  <si>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</si>
  <si>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</si>
  <si>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</si>
  <si>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</si>
  <si>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</si>
  <si>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</si>
  <si>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</si>
  <si>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</si>
  <si>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</si>
  <si>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</si>
  <si>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</si>
  <si>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</si>
  <si>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</si>
  <si>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</si>
  <si>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</si>
  <si>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</si>
  <si>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</si>
  <si>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</si>
  <si>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</si>
  <si>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</si>
  <si>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</si>
  <si>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</si>
  <si>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</si>
  <si>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</si>
  <si>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</si>
  <si>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</si>
  <si>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</si>
  <si>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</si>
  <si>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</si>
  <si>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</si>
  <si>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</si>
  <si>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</si>
  <si>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</si>
  <si>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</si>
  <si>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</si>
  <si>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</si>
  <si>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</si>
  <si>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</si>
  <si>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</si>
  <si>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</si>
  <si>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</si>
  <si>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</si>
  <si>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</si>
  <si>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</si>
  <si>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</si>
  <si>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</si>
  <si>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</si>
  <si>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</si>
  <si>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</si>
  <si>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</si>
  <si>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</si>
  <si>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</si>
  <si>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</si>
  <si>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</si>
  <si>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</si>
  <si>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</si>
  <si>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</si>
  <si>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</si>
  <si>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</si>
  <si>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</si>
  <si>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</si>
  <si>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</si>
  <si>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</si>
  <si>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</si>
  <si>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</si>
  <si>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</si>
  <si>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</si>
  <si>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</si>
  <si>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</si>
  <si>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</si>
  <si>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</si>
  <si>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</si>
  <si>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</si>
  <si>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</si>
  <si>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</si>
  <si>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</si>
  <si>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</si>
  <si>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</si>
  <si>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</si>
  <si>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</si>
  <si>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</si>
  <si>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</si>
  <si>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</si>
  <si>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</si>
  <si>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</si>
  <si>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</si>
  <si>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</si>
  <si>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</si>
  <si>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</si>
  <si>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</si>
  <si>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</si>
  <si>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</si>
  <si>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</si>
  <si>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</si>
  <si>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</si>
  <si>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</si>
  <si>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</si>
  <si>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</si>
  <si>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</si>
  <si>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</si>
  <si>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</si>
  <si>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</si>
  <si>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</si>
  <si>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</si>
  <si>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</si>
  <si>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</si>
  <si>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</si>
  <si>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</si>
  <si>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</si>
  <si>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</si>
  <si>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</si>
  <si>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</si>
  <si>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</si>
  <si>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</si>
  <si>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</si>
  <si>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</si>
  <si>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</si>
  <si>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</si>
  <si>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</si>
  <si>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</si>
  <si>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</si>
  <si>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</si>
  <si>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</si>
  <si>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</si>
  <si>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</si>
  <si>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</si>
  <si>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</si>
  <si>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</si>
  <si>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</si>
  <si>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</si>
  <si>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</si>
  <si>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</si>
  <si>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</si>
  <si>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</si>
  <si>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</si>
  <si>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</si>
  <si>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</si>
  <si>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</si>
  <si>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</si>
  <si>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</si>
  <si>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</si>
  <si>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</si>
  <si>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</si>
  <si>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</si>
  <si>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</si>
  <si>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</si>
  <si>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</si>
  <si>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</si>
  <si>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</si>
  <si>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</si>
  <si>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</si>
  <si>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</si>
  <si>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</si>
  <si>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</si>
  <si>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</si>
  <si>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</si>
  <si>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</si>
  <si>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</si>
  <si>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</si>
  <si>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</si>
  <si>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</si>
  <si>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</si>
  <si>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</si>
  <si>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</si>
  <si>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</si>
  <si>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</si>
  <si>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</si>
  <si>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</si>
  <si>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</si>
  <si>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</si>
  <si>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</si>
  <si>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</si>
  <si>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</si>
  <si>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</si>
  <si>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</si>
  <si>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</si>
  <si>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</si>
  <si>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</si>
  <si>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</si>
  <si>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</si>
  <si>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</si>
  <si>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</si>
  <si>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</si>
  <si>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</si>
  <si>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</si>
  <si>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</si>
  <si>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</si>
  <si>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</si>
  <si>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</si>
  <si>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</si>
  <si>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</si>
  <si>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</si>
  <si>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</si>
  <si>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</si>
  <si>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</si>
  <si>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</si>
  <si>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</si>
  <si>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</si>
  <si>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</si>
  <si>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</si>
  <si>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</si>
  <si>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</si>
  <si>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</si>
  <si>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</si>
  <si>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</si>
  <si>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</si>
  <si>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</si>
  <si>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</si>
  <si>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</si>
  <si>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</si>
  <si>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</si>
  <si>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</si>
  <si>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</si>
  <si>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</si>
  <si>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</si>
  <si>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</si>
  <si>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</si>
  <si>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</si>
  <si>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</si>
  <si>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</si>
  <si>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</si>
  <si>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</si>
  <si>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</si>
  <si>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</si>
  <si>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</si>
  <si>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</si>
  <si>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</si>
  <si>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</si>
  <si>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</si>
  <si>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</si>
  <si>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</si>
  <si>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</si>
  <si>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</si>
  <si>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</si>
  <si>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</si>
  <si>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</si>
  <si>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</si>
  <si>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</si>
  <si>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</si>
  <si>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</si>
  <si>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</si>
  <si>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</si>
  <si>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</si>
  <si>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</si>
  <si>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</si>
  <si>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</si>
  <si>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</si>
  <si>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</si>
  <si>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</si>
  <si>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</si>
  <si>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</si>
  <si>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</si>
  <si>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</si>
  <si>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</si>
  <si>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</si>
  <si>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</si>
  <si>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</si>
  <si>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</si>
  <si>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</si>
  <si>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</si>
  <si>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</si>
  <si>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</si>
  <si>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</si>
  <si>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</si>
  <si>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</si>
  <si>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</si>
  <si>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</si>
  <si>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</si>
  <si>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</si>
  <si>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</si>
  <si>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</si>
  <si>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</si>
  <si>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</si>
  <si>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</si>
  <si>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</si>
  <si>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</si>
  <si>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</si>
  <si>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</si>
  <si>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</si>
  <si>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</si>
  <si>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</si>
  <si>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</si>
  <si>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</si>
  <si>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</si>
  <si>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</si>
  <si>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</si>
  <si>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</si>
  <si>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</si>
  <si>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</si>
  <si>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</si>
  <si>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</si>
  <si>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</si>
  <si>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</si>
  <si>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</si>
  <si>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</si>
  <si>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</si>
  <si>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</si>
  <si>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</si>
  <si>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</si>
  <si>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</si>
  <si>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</si>
  <si>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</si>
  <si>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</si>
  <si>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</si>
  <si>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</si>
  <si>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</si>
  <si>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</si>
  <si>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</si>
  <si>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</si>
  <si>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</si>
  <si>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</si>
  <si>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</si>
  <si>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</si>
  <si>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</si>
  <si>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</si>
  <si>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</si>
  <si>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</si>
  <si>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</si>
  <si>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</si>
  <si>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</si>
  <si>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</si>
  <si>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</si>
  <si>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</si>
  <si>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</si>
  <si>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</si>
  <si>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</si>
  <si>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</si>
  <si>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</si>
  <si>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</si>
  <si>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</si>
  <si>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</si>
  <si>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</si>
  <si>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</si>
  <si>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</si>
  <si>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</si>
  <si>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</si>
  <si>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</si>
  <si>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</si>
  <si>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</si>
  <si>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</si>
  <si>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</si>
  <si>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</si>
  <si>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</si>
  <si>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</si>
  <si>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</si>
  <si>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</si>
  <si>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</si>
  <si>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</si>
  <si>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</si>
  <si>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</si>
  <si>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</si>
  <si>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</si>
  <si>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</si>
  <si>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</si>
  <si>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</si>
  <si>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</si>
  <si>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</si>
  <si>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</si>
  <si>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</si>
  <si>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</si>
  <si>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</si>
  <si>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</si>
  <si>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</si>
  <si>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</si>
  <si>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</si>
  <si>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</si>
  <si>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</si>
  <si>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</si>
  <si>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</si>
  <si>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</si>
  <si>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</si>
  <si>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</si>
  <si>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</si>
  <si>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</si>
  <si>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</si>
  <si>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</si>
  <si>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</si>
  <si>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</si>
  <si>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</si>
  <si>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</si>
  <si>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</si>
  <si>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</si>
  <si>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</si>
  <si>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</si>
  <si>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</si>
  <si>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</si>
  <si>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</si>
  <si>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</si>
  <si>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</si>
  <si>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</si>
  <si>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</si>
  <si>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</si>
  <si>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</si>
  <si>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</si>
  <si>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</si>
  <si>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</si>
  <si>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</si>
  <si>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</si>
  <si>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</si>
  <si>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</si>
  <si>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</si>
  <si>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</si>
  <si>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</si>
  <si>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</si>
  <si>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</si>
  <si>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</si>
  <si>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</si>
  <si>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</si>
  <si>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</si>
  <si>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</si>
  <si>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</si>
  <si>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</si>
  <si>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</si>
  <si>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</si>
  <si>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</si>
  <si>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</si>
  <si>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</si>
  <si>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</si>
  <si>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</si>
  <si>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</si>
  <si>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</si>
  <si>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</si>
  <si>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</si>
  <si>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</si>
  <si>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</si>
  <si>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</si>
  <si>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</si>
  <si>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</si>
  <si>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</si>
  <si>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</si>
  <si>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</si>
  <si>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</si>
  <si>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</si>
  <si>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</si>
  <si>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</si>
  <si>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</si>
  <si>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</si>
  <si>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</si>
  <si>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</si>
  <si>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</si>
  <si>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</si>
  <si>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</si>
  <si>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</si>
  <si>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</si>
  <si>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</si>
  <si>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</si>
  <si>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</si>
  <si>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</si>
  <si>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</si>
  <si>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</si>
  <si>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</si>
  <si>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</si>
  <si>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</si>
  <si>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</si>
  <si>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</si>
  <si>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</si>
  <si>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</si>
  <si>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</si>
  <si>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</si>
  <si>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</si>
  <si>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</si>
  <si>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</si>
  <si>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</si>
  <si>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</si>
  <si>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</si>
  <si>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</si>
  <si>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</si>
  <si>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</si>
  <si>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</si>
  <si>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</si>
  <si>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</si>
  <si>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</si>
  <si>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</si>
  <si>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</si>
  <si>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</si>
  <si>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</si>
  <si>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</si>
  <si>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</si>
  <si>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</si>
  <si>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</si>
  <si>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</si>
  <si>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</si>
  <si>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</si>
  <si>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</si>
  <si>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</si>
  <si>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</si>
  <si>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</si>
  <si>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</si>
  <si>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</si>
  <si>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</si>
  <si>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</si>
  <si>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</si>
  <si>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</si>
  <si>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</si>
  <si>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</si>
  <si>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</si>
  <si>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</si>
  <si>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</si>
  <si>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</si>
  <si>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</si>
  <si>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</si>
  <si>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</si>
  <si>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</si>
  <si>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</si>
  <si>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</si>
  <si>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</si>
  <si>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</si>
  <si>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</si>
  <si>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</si>
  <si>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</si>
  <si>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</si>
  <si>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</si>
  <si>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</si>
  <si>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</si>
  <si>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</si>
  <si>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</si>
  <si>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</si>
  <si>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</si>
  <si>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</si>
  <si>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</si>
  <si>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</si>
  <si>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</si>
  <si>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</si>
  <si>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</si>
  <si>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</si>
  <si>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</si>
  <si>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</si>
  <si>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</si>
  <si>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</si>
  <si>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</si>
  <si>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</si>
  <si>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</si>
  <si>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</si>
  <si>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</si>
  <si>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</si>
  <si>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</si>
  <si>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</si>
  <si>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</si>
  <si>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</si>
  <si>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</si>
  <si>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</si>
  <si>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</si>
  <si>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</si>
  <si>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</si>
  <si>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</si>
  <si>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</si>
  <si>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</si>
  <si>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</si>
  <si>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</si>
  <si>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</si>
  <si>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</si>
  <si>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</si>
  <si>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</si>
  <si>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</si>
  <si>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</si>
  <si>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</si>
  <si>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</si>
  <si>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</si>
  <si>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</si>
  <si>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</si>
  <si>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</si>
  <si>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</si>
  <si>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</si>
  <si>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</si>
  <si>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</si>
  <si>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</si>
  <si>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</si>
  <si>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</si>
  <si>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</si>
  <si>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</si>
  <si>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</si>
  <si>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</si>
  <si>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</si>
  <si>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</si>
  <si>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</si>
  <si>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</si>
  <si>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</si>
  <si>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</si>
  <si>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</si>
  <si>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</si>
  <si>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</si>
  <si>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</si>
  <si>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</si>
  <si>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</si>
  <si>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</si>
  <si>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</si>
  <si>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</si>
  <si>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</si>
  <si>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</si>
  <si>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</si>
  <si>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</si>
  <si>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</si>
  <si>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</si>
  <si>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</si>
  <si>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</si>
  <si>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</si>
  <si>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</si>
  <si>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</si>
  <si>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</si>
  <si>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</si>
  <si>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</si>
  <si>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</si>
  <si>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</si>
  <si>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</si>
  <si>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</si>
  <si>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</si>
  <si>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</si>
  <si>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</si>
  <si>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</si>
  <si>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</si>
  <si>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</si>
  <si>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</si>
  <si>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</si>
  <si>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</si>
  <si>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</si>
  <si>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</si>
  <si>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</si>
  <si>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</si>
  <si>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</si>
  <si>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</si>
  <si>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</si>
  <si>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</si>
  <si>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</si>
  <si>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</si>
  <si>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</si>
  <si>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</si>
  <si>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</si>
  <si>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</si>
  <si>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</si>
  <si>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</si>
  <si>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</si>
  <si>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</si>
  <si>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</si>
  <si>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</si>
  <si>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</si>
  <si>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</si>
  <si>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</si>
  <si>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</si>
  <si>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</si>
  <si>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</si>
  <si>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</si>
  <si>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</si>
  <si>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</si>
  <si>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</si>
  <si>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</si>
  <si>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</si>
  <si>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</si>
  <si>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</si>
  <si>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</si>
  <si>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</si>
  <si>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</si>
  <si>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</si>
  <si>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</si>
  <si>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</si>
  <si>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</si>
  <si>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</si>
  <si>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</si>
  <si>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</si>
  <si>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</si>
  <si>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</si>
  <si>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</si>
  <si>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</si>
  <si>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</si>
  <si>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</si>
  <si>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</si>
  <si>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</si>
  <si>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</si>
  <si>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</si>
  <si>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</si>
  <si>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</si>
  <si>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</si>
  <si>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</si>
  <si>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</si>
  <si>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</si>
  <si>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</si>
  <si>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</si>
  <si>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</si>
  <si>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</si>
  <si>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</si>
  <si>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</si>
  <si>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</si>
  <si>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</si>
  <si>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</si>
  <si>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</si>
  <si>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</si>
  <si>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</si>
  <si>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</si>
  <si>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</si>
  <si>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</si>
  <si>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</si>
  <si>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</si>
  <si>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</si>
  <si>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</si>
  <si>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</si>
  <si>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</si>
  <si>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</si>
  <si>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</si>
  <si>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</si>
  <si>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</si>
  <si>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</si>
  <si>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</si>
  <si>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</si>
  <si>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</si>
  <si>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</si>
  <si>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</si>
  <si>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</si>
  <si>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</si>
  <si>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</si>
  <si>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</si>
  <si>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</si>
  <si>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</si>
  <si>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</si>
  <si>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</si>
  <si>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</si>
  <si>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</si>
  <si>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</si>
  <si>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</si>
  <si>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</si>
  <si>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</si>
  <si>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</si>
  <si>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</si>
  <si>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</si>
  <si>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</si>
  <si>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</si>
  <si>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</si>
  <si>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</si>
  <si>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</si>
  <si>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</si>
  <si>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</si>
  <si>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</si>
  <si>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</si>
  <si>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</si>
  <si>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</si>
  <si>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</si>
  <si>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</si>
  <si>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</si>
  <si>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</si>
  <si>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</si>
  <si>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</si>
  <si>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</si>
  <si>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</si>
  <si>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</si>
  <si>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</si>
  <si>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</si>
  <si>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</si>
  <si>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</si>
  <si>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</si>
  <si>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</si>
  <si>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</si>
  <si>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</si>
  <si>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</si>
  <si>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</si>
  <si>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</si>
  <si>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</si>
  <si>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</si>
  <si>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</si>
  <si>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</si>
  <si>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</si>
  <si>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</si>
  <si>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</si>
  <si>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</si>
  <si>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</si>
  <si>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</si>
  <si>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</si>
  <si>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</si>
  <si>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</si>
  <si>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</si>
  <si>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</si>
  <si>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</si>
  <si>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</si>
  <si>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</si>
  <si>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</si>
  <si>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</si>
  <si>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</si>
  <si>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</si>
  <si>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</si>
  <si>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</si>
  <si>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</si>
  <si>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</si>
  <si>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</si>
  <si>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</si>
  <si>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</si>
  <si>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</si>
  <si>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</si>
  <si>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</si>
  <si>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</si>
  <si>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</si>
  <si>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</si>
  <si>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</si>
  <si>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</si>
  <si>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</si>
  <si>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</si>
  <si>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</si>
  <si>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</si>
  <si>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</si>
  <si>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</si>
  <si>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</si>
  <si>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</si>
  <si>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</si>
  <si>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</si>
  <si>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</si>
  <si>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</si>
  <si>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</si>
  <si>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</si>
  <si>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</si>
  <si>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</si>
  <si>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</si>
  <si>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</si>
  <si>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</si>
  <si>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</si>
  <si>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</si>
  <si>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</si>
  <si>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</si>
  <si>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</si>
  <si>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</si>
  <si>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</si>
  <si>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</si>
  <si>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</si>
  <si>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</si>
  <si>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</si>
  <si>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</si>
  <si>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</si>
  <si>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</si>
  <si>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</si>
  <si>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</si>
  <si>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</si>
  <si>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</si>
  <si>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</si>
  <si>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</si>
  <si>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</si>
  <si>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</si>
  <si>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</si>
  <si>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</si>
  <si>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</si>
  <si>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</si>
  <si>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</si>
  <si>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</si>
  <si>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</si>
  <si>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</si>
  <si>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</si>
  <si>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</si>
  <si>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</si>
  <si>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</si>
  <si>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</si>
  <si>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</si>
  <si>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</si>
  <si>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</si>
  <si>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</si>
  <si>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</si>
  <si>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</si>
  <si>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</si>
  <si>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</si>
  <si>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</si>
  <si>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</si>
  <si>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</si>
  <si>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</si>
  <si>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</si>
  <si>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</si>
  <si>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</si>
  <si>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</si>
  <si>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</si>
  <si>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</si>
  <si>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</si>
  <si>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</si>
  <si>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</si>
  <si>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</si>
  <si>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</si>
  <si>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</si>
  <si>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</si>
  <si>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</si>
  <si>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</si>
  <si>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</si>
  <si>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</si>
  <si>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</si>
  <si>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</si>
  <si>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</si>
  <si>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</si>
  <si>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</si>
  <si>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</si>
  <si>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</si>
  <si>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</si>
  <si>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</si>
  <si>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</si>
  <si>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</si>
  <si>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</si>
  <si>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</si>
  <si>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</si>
  <si>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</si>
  <si>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</si>
  <si>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</si>
  <si>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</si>
  <si>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</si>
  <si>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</si>
  <si>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</si>
  <si>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</si>
  <si>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</si>
  <si>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</si>
  <si>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</si>
  <si>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</si>
  <si>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</si>
  <si>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</si>
  <si>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</si>
  <si>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</si>
  <si>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</si>
  <si>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</si>
  <si>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</si>
  <si>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</si>
  <si>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</si>
  <si>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</si>
  <si>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</si>
  <si>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</si>
  <si>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</si>
  <si>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</si>
  <si>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</si>
  <si>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</si>
  <si>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</si>
  <si>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</si>
  <si>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</si>
  <si>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</si>
  <si>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</si>
  <si>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</si>
  <si>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</si>
  <si>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</si>
  <si>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</si>
  <si>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</si>
  <si>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</si>
  <si>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</si>
  <si>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</si>
  <si>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</si>
  <si>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</si>
  <si>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</si>
  <si>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</si>
  <si>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</si>
  <si>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</si>
  <si>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</si>
  <si>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</si>
  <si>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</si>
  <si>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</si>
  <si>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</si>
  <si>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</si>
  <si>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</si>
  <si>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</si>
  <si>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</si>
  <si>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</si>
  <si>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</si>
  <si>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</si>
  <si>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</si>
  <si>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</si>
  <si>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</si>
  <si>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</si>
  <si>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</si>
  <si>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</si>
  <si>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</si>
  <si>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</si>
  <si>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</si>
  <si>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</si>
  <si>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</si>
  <si>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</si>
  <si>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</si>
  <si>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</si>
  <si>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</si>
  <si>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</si>
  <si>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</si>
  <si>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</si>
  <si>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</si>
  <si>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</si>
  <si>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</si>
  <si>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</si>
  <si>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</si>
  <si>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</si>
  <si>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</si>
  <si>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</si>
  <si>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</si>
  <si>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</si>
  <si>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</si>
  <si>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</si>
  <si>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</si>
  <si>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</si>
  <si>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</si>
  <si>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</si>
  <si>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</si>
  <si>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</si>
  <si>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</si>
  <si>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</si>
  <si>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</si>
  <si>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</si>
  <si>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</si>
  <si>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</si>
  <si>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</si>
  <si>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</si>
  <si>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</si>
  <si>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</si>
  <si>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</si>
  <si>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</si>
  <si>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</si>
  <si>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</si>
  <si>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</si>
  <si>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</si>
  <si>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</si>
  <si>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</si>
  <si>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</si>
  <si>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</si>
  <si>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</si>
  <si>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</si>
  <si>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</si>
  <si>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</si>
  <si>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</si>
  <si>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</si>
  <si>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</si>
  <si>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</si>
  <si>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</si>
  <si>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</si>
  <si>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</si>
  <si>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</si>
  <si>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</si>
  <si>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</si>
  <si>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</si>
  <si>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</si>
  <si>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</si>
  <si>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</si>
  <si>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</si>
  <si>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</si>
  <si>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</si>
  <si>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</si>
  <si>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</si>
  <si>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</si>
  <si>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</si>
  <si>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</si>
  <si>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</si>
  <si>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</si>
  <si>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</si>
  <si>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</si>
  <si>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</si>
  <si>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</si>
  <si>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</si>
  <si>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</si>
  <si>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</si>
  <si>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</si>
  <si>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</si>
  <si>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</si>
  <si>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</si>
  <si>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</si>
  <si>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</si>
  <si>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</si>
  <si>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</si>
  <si>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</si>
  <si>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</si>
  <si>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</si>
  <si>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</si>
  <si>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</si>
  <si>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</si>
  <si>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</si>
  <si>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</si>
  <si>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</si>
  <si>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</si>
  <si>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</si>
  <si>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</si>
  <si>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</si>
  <si>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</si>
  <si>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</si>
  <si>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</si>
  <si>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</si>
  <si>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</si>
  <si>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</si>
  <si>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</si>
  <si>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</si>
  <si>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</si>
  <si>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</si>
  <si>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</si>
  <si>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</si>
  <si>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</si>
  <si>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</si>
  <si>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</si>
  <si>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</si>
  <si>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</si>
  <si>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</si>
  <si>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</si>
  <si>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</si>
  <si>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</si>
  <si>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</si>
  <si>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</si>
  <si>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</si>
  <si>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</si>
  <si>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</si>
  <si>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</si>
  <si>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</si>
  <si>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</si>
  <si>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</si>
  <si>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</si>
  <si>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</si>
  <si>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</si>
  <si>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</si>
  <si>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</si>
  <si>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</si>
  <si>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</si>
  <si>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</si>
  <si>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</si>
  <si>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</si>
  <si>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</si>
  <si>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</si>
  <si>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</si>
  <si>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</si>
  <si>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</si>
  <si>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</si>
  <si>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</si>
  <si>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</si>
  <si>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</si>
  <si>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</si>
  <si>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</si>
  <si>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</si>
  <si>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</si>
  <si>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</si>
  <si>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</si>
  <si>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</si>
  <si>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</si>
  <si>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</si>
  <si>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</si>
  <si>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</si>
  <si>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</si>
  <si>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</si>
  <si>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</si>
  <si>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</si>
  <si>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</si>
  <si>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</si>
  <si>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</si>
  <si>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</si>
  <si>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</si>
  <si>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</si>
  <si>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</si>
  <si>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</si>
  <si>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</si>
  <si>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</si>
  <si>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</si>
  <si>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</si>
  <si>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</si>
  <si>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</si>
  <si>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</si>
  <si>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</si>
  <si>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</si>
  <si>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</si>
  <si>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</si>
  <si>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</si>
  <si>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</si>
  <si>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</si>
  <si>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</si>
  <si>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</si>
  <si>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</si>
  <si>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</si>
  <si>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</si>
  <si>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</si>
  <si>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</si>
  <si>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</si>
  <si>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</si>
  <si>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</si>
  <si>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</si>
  <si>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</si>
  <si>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</si>
  <si>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</si>
  <si>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</si>
  <si>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</si>
  <si>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</si>
  <si>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</si>
  <si>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</si>
  <si>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</si>
  <si>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</si>
  <si>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</si>
  <si>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</si>
  <si>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</si>
  <si>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</si>
  <si>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</si>
  <si>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</si>
  <si>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</si>
  <si>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</si>
  <si>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</si>
  <si>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</si>
  <si>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</si>
  <si>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</si>
  <si>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</si>
  <si>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</si>
  <si>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</si>
  <si>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</si>
  <si>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</si>
  <si>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</si>
  <si>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</si>
  <si>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</si>
  <si>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</si>
  <si>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</si>
  <si>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</si>
  <si>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</si>
  <si>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</si>
  <si>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</si>
  <si>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</si>
  <si>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</si>
  <si>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</si>
  <si>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</si>
  <si>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</si>
  <si>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</si>
  <si>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</si>
  <si>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</si>
  <si>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</si>
  <si>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</si>
  <si>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</si>
  <si>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</si>
  <si>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</si>
  <si>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</si>
  <si>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</si>
  <si>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</si>
  <si>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</si>
  <si>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</si>
  <si>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</si>
  <si>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</si>
  <si>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</si>
  <si>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</si>
  <si>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</si>
  <si>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</si>
  <si>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</si>
  <si>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</si>
  <si>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</si>
  <si>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</si>
  <si>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</si>
  <si>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</si>
  <si>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</si>
  <si>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</si>
  <si>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</si>
  <si>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</si>
  <si>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</si>
  <si>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</si>
  <si>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</si>
  <si>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</si>
  <si>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</si>
  <si>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</si>
  <si>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</si>
  <si>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</si>
  <si>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</si>
  <si>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</si>
  <si>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</si>
  <si>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</si>
  <si>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</si>
  <si>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</si>
  <si>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</si>
  <si>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</si>
  <si>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</si>
  <si>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</si>
  <si>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</si>
  <si>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</si>
  <si>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</si>
  <si>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</si>
  <si>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</si>
  <si>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</si>
  <si>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</si>
  <si>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</si>
  <si>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</si>
  <si>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</si>
  <si>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</si>
  <si>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</si>
  <si>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</si>
  <si>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</si>
  <si>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</si>
  <si>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</si>
  <si>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</si>
  <si>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</si>
  <si>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</si>
  <si>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</si>
  <si>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</si>
  <si>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</si>
  <si>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</si>
  <si>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</si>
  <si>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</si>
  <si>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</si>
  <si>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</si>
  <si>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</si>
  <si>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</si>
  <si>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</si>
  <si>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</si>
  <si>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</si>
  <si>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</si>
  <si>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</si>
  <si>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</si>
  <si>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</si>
  <si>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</si>
  <si>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</si>
  <si>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</si>
  <si>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</si>
  <si>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</si>
  <si>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</si>
  <si>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</si>
  <si>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</si>
  <si>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</si>
  <si>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</si>
  <si>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</si>
  <si>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</si>
  <si>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</si>
  <si>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</si>
  <si>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</si>
  <si>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</si>
  <si>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</si>
  <si>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</si>
  <si>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</si>
  <si>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</si>
  <si>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</si>
  <si>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</si>
  <si>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</si>
  <si>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</si>
  <si>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</si>
  <si>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</si>
  <si>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</si>
  <si>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</si>
  <si>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</si>
  <si>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</si>
  <si>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</si>
  <si>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</si>
  <si>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</si>
  <si>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</si>
  <si>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</si>
  <si>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</si>
  <si>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</si>
  <si>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</si>
  <si>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</si>
  <si>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</si>
  <si>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</si>
  <si>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</si>
  <si>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</si>
  <si>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</si>
  <si>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</si>
  <si>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</si>
  <si>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</si>
  <si>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</si>
  <si>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</si>
  <si>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</si>
  <si>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</si>
  <si>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</si>
  <si>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</si>
  <si>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</si>
  <si>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</si>
  <si>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</si>
  <si>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</si>
  <si>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</si>
  <si>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</si>
  <si>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</si>
  <si>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</si>
  <si>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</si>
  <si>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</si>
  <si>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</si>
  <si>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</si>
  <si>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</si>
  <si>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</si>
  <si>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</si>
  <si>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</si>
  <si>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</si>
  <si>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</si>
  <si>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</si>
  <si>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</si>
  <si>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</si>
  <si>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</si>
  <si>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</si>
  <si>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</si>
  <si>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</si>
  <si>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</si>
  <si>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</si>
  <si>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</si>
  <si>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</si>
  <si>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</si>
  <si>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</si>
  <si>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</si>
  <si>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</si>
  <si>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</si>
  <si>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</si>
  <si>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</si>
  <si>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</si>
  <si>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</si>
  <si>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</si>
  <si>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</si>
  <si>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</si>
  <si>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</si>
  <si>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</si>
  <si>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</si>
  <si>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</si>
  <si>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</si>
  <si>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</si>
  <si>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</si>
  <si>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</si>
  <si>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</si>
  <si>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</si>
  <si>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</si>
  <si>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</si>
  <si>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</si>
  <si>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</si>
  <si>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</si>
  <si>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</si>
  <si>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</si>
  <si>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</si>
  <si>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</si>
  <si>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</si>
  <si>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</si>
  <si>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</si>
  <si>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</si>
  <si>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</si>
  <si>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</si>
  <si>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</si>
  <si>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</si>
  <si>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</si>
  <si>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</si>
  <si>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</si>
  <si>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</si>
  <si>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</si>
  <si>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</si>
  <si>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</si>
  <si>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</si>
  <si>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</si>
  <si>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</si>
  <si>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</si>
  <si>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</si>
  <si>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</si>
  <si>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</si>
  <si>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</si>
  <si>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</si>
  <si>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</si>
  <si>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</si>
  <si>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</si>
  <si>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</si>
  <si>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</si>
  <si>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</si>
  <si>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</si>
  <si>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</si>
  <si>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</si>
  <si>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</si>
  <si>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</si>
  <si>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</si>
  <si>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</si>
  <si>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</si>
  <si>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</si>
  <si>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</si>
  <si>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</si>
  <si>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</si>
  <si>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</si>
  <si>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</si>
  <si>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</si>
  <si>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</si>
  <si>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</si>
  <si>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</si>
  <si>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</si>
  <si>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</si>
  <si>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</si>
  <si>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</si>
  <si>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</si>
  <si>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</si>
  <si>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</si>
  <si>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</si>
  <si>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</si>
  <si>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</si>
  <si>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</si>
  <si>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</si>
  <si>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</si>
  <si>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</si>
  <si>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</si>
  <si>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</si>
  <si>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</si>
  <si>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</si>
  <si>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</si>
  <si>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</si>
  <si>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</si>
  <si>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</si>
  <si>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</si>
  <si>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</si>
  <si>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</si>
  <si>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</si>
  <si>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</si>
  <si>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</si>
  <si>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</si>
  <si>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</si>
  <si>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</si>
  <si>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</si>
  <si>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</si>
  <si>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</si>
  <si>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</si>
  <si>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</si>
  <si>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</si>
  <si>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</si>
  <si>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</si>
  <si>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</si>
  <si>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</si>
  <si>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</si>
  <si>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</si>
  <si>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</si>
  <si>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</si>
  <si>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</si>
  <si>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</si>
  <si>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</si>
  <si>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</si>
  <si>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</si>
  <si>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</si>
  <si>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</si>
  <si>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</si>
  <si>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</si>
  <si>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</si>
  <si>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</si>
  <si>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</si>
  <si>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</si>
  <si>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</si>
  <si>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</si>
  <si>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</si>
  <si>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</si>
  <si>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</si>
  <si>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</si>
  <si>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</si>
  <si>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</si>
  <si>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</si>
  <si>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</si>
  <si>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</si>
  <si>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</si>
  <si>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</si>
  <si>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</si>
  <si>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</si>
  <si>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</si>
  <si>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</si>
  <si>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</si>
  <si>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</si>
  <si>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</si>
  <si>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</si>
  <si>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</si>
  <si>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</si>
  <si>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</si>
  <si>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</si>
  <si>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</si>
  <si>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</si>
  <si>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</si>
  <si>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</si>
  <si>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</si>
  <si>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</si>
  <si>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</si>
  <si>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</si>
  <si>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</si>
  <si>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</si>
  <si>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</si>
  <si>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</si>
  <si>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</si>
  <si>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</si>
  <si>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</si>
  <si>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</si>
  <si>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</si>
  <si>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</si>
  <si>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</si>
  <si>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</si>
  <si>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</si>
  <si>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</si>
  <si>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</si>
  <si>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</si>
  <si>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</si>
  <si>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</si>
  <si>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</si>
  <si>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</si>
  <si>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</si>
  <si>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</si>
  <si>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</si>
  <si>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</si>
  <si>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</si>
  <si>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</si>
  <si>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</si>
  <si>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</si>
  <si>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</si>
  <si>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</si>
  <si>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</si>
  <si>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</si>
  <si>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</si>
  <si>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</si>
  <si>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</si>
  <si>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</si>
  <si>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</si>
  <si>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</si>
  <si>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</si>
  <si>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</si>
  <si>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</si>
  <si>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</si>
  <si>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</si>
  <si>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</si>
  <si>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</si>
  <si>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</si>
  <si>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</si>
  <si>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</si>
  <si>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</si>
  <si>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</si>
  <si>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</si>
  <si>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</si>
  <si>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</si>
  <si>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</si>
  <si>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</si>
  <si>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</si>
  <si>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</si>
  <si>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</si>
  <si>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</si>
  <si>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</si>
  <si>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</si>
  <si>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</si>
  <si>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</si>
  <si>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</si>
  <si>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</si>
  <si>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</si>
  <si>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</si>
  <si>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</si>
  <si>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</si>
  <si>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</si>
  <si>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</si>
  <si>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</si>
  <si>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</si>
  <si>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</si>
  <si>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</si>
  <si>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</si>
  <si>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</si>
  <si>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</si>
  <si>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</si>
  <si>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</si>
  <si>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</si>
  <si>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</si>
  <si>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</si>
  <si>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</si>
  <si>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</si>
  <si>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</si>
  <si>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</si>
  <si>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</si>
  <si>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</si>
  <si>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</si>
  <si>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</si>
  <si>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</si>
  <si>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</si>
  <si>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</si>
  <si>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</si>
  <si>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</si>
  <si>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</si>
  <si>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</si>
  <si>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</si>
  <si>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</si>
  <si>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</si>
  <si>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</si>
  <si>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</si>
  <si>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</si>
  <si>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</si>
  <si>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</si>
  <si>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</si>
  <si>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</si>
  <si>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</si>
  <si>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</si>
  <si>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</si>
  <si>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</si>
  <si>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</si>
  <si>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</si>
  <si>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</si>
  <si>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</si>
  <si>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</si>
  <si>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</si>
  <si>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</si>
  <si>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</si>
  <si>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</si>
  <si>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</si>
  <si>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</si>
  <si>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</si>
  <si>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</si>
  <si>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</si>
  <si>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</si>
  <si>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</si>
  <si>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</si>
  <si>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</si>
  <si>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</si>
  <si>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</si>
  <si>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</si>
  <si>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</si>
  <si>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</si>
  <si>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</si>
  <si>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</si>
  <si>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</si>
  <si>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</si>
  <si>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</si>
  <si>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</si>
  <si>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</si>
  <si>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</si>
  <si>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</si>
  <si>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</si>
  <si>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</si>
  <si>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</si>
  <si>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</si>
  <si>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</si>
  <si>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</si>
  <si>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</si>
  <si>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</si>
  <si>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</si>
  <si>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</si>
  <si>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</si>
  <si>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</si>
  <si>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</si>
  <si>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</si>
  <si>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</si>
  <si>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</si>
  <si>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</si>
  <si>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</si>
  <si>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</si>
  <si>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</si>
  <si>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</si>
  <si>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</si>
  <si>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</si>
  <si>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</si>
  <si>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</si>
  <si>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</si>
  <si>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</si>
  <si>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</si>
  <si>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</si>
  <si>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</si>
  <si>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</si>
  <si>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</si>
  <si>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</si>
  <si>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</si>
  <si>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</si>
  <si>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</si>
  <si>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</si>
  <si>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</si>
  <si>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</si>
  <si>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</si>
  <si>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</si>
  <si>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</si>
  <si>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</si>
  <si>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</si>
  <si>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</si>
  <si>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</si>
  <si>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</si>
  <si>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</si>
  <si>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</si>
  <si>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</si>
  <si>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</si>
  <si>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</si>
  <si>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</si>
  <si>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</si>
  <si>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</si>
  <si>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</si>
  <si>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</si>
  <si>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</si>
  <si>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</si>
  <si>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</si>
  <si>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</si>
  <si>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</si>
  <si>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</si>
  <si>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</si>
  <si>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</si>
  <si>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</si>
  <si>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</si>
  <si>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</si>
  <si>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</si>
  <si>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</si>
  <si>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</si>
  <si>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</si>
  <si>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</si>
  <si>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</si>
  <si>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</si>
  <si>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</si>
  <si>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</si>
  <si>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</si>
  <si>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</si>
  <si>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</si>
  <si>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</si>
  <si>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</si>
  <si>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</si>
  <si>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</si>
  <si>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</si>
  <si>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</si>
  <si>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</si>
  <si>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</si>
  <si>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</si>
  <si>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</si>
  <si>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</si>
  <si>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</si>
  <si>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</si>
  <si>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</si>
  <si>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</si>
  <si>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</si>
  <si>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</si>
  <si>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</si>
  <si>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</si>
  <si>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</si>
  <si>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</si>
  <si>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</si>
  <si>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</si>
  <si>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</si>
  <si>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</si>
  <si>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</si>
  <si>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</si>
  <si>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</si>
  <si>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</si>
  <si>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</si>
  <si>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</si>
  <si>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</si>
  <si>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</si>
  <si>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</si>
  <si>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</si>
  <si>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</si>
  <si>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</si>
  <si>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</si>
  <si>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</si>
  <si>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</si>
  <si>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</si>
  <si>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</si>
  <si>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</si>
  <si>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</si>
  <si>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</si>
  <si>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</si>
  <si>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</si>
  <si>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</si>
  <si>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</si>
  <si>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</si>
  <si>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</si>
  <si>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</si>
  <si>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</si>
  <si>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</si>
  <si>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</si>
  <si>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</si>
  <si>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</si>
  <si>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</si>
  <si>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</si>
  <si>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</si>
  <si>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</si>
  <si>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</si>
  <si>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</si>
  <si>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</si>
  <si>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</si>
  <si>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</si>
  <si>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</si>
  <si>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</si>
  <si>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</si>
  <si>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</si>
  <si>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</si>
  <si>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</si>
  <si>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</si>
  <si>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</si>
  <si>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</si>
  <si>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</si>
  <si>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</si>
  <si>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</si>
  <si>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</si>
  <si>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</si>
  <si>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</si>
  <si>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</si>
  <si>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</si>
  <si>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</si>
  <si>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</si>
  <si>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</si>
  <si>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</si>
  <si>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</si>
  <si>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</si>
  <si>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</si>
  <si>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</si>
  <si>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</si>
  <si>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</si>
  <si>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</si>
  <si>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</si>
  <si>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</si>
  <si>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</si>
  <si>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</si>
  <si>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</si>
  <si>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</si>
  <si>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</si>
  <si>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</si>
  <si>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</si>
  <si>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</si>
  <si>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</si>
  <si>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</si>
  <si>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</si>
  <si>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</si>
  <si>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</si>
  <si>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</si>
  <si>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</si>
  <si>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</si>
  <si>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</si>
  <si>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</si>
  <si>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</si>
  <si>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</si>
  <si>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</si>
  <si>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</si>
  <si>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</si>
  <si>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</si>
  <si>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</si>
  <si>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</si>
  <si>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</si>
  <si>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</si>
  <si>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</si>
  <si>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</si>
  <si>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</si>
  <si>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</si>
  <si>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</si>
  <si>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</si>
  <si>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</si>
  <si>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</si>
  <si>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</si>
  <si>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</si>
  <si>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</si>
  <si>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</si>
  <si>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</si>
  <si>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</si>
  <si>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</si>
  <si>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</si>
  <si>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</si>
  <si>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</si>
  <si>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</si>
  <si>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</si>
  <si>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</si>
  <si>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</si>
  <si>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</si>
  <si>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</si>
  <si>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</si>
  <si>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</si>
  <si>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</si>
  <si>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</si>
  <si>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</si>
  <si>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</si>
  <si>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</si>
  <si>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</si>
  <si>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</si>
  <si>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</si>
  <si>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</si>
  <si>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</si>
  <si>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</si>
  <si>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</si>
  <si>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</si>
  <si>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</si>
  <si>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</si>
  <si>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</si>
  <si>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</si>
  <si>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</si>
  <si>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</si>
  <si>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</si>
  <si>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</si>
  <si>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</si>
  <si>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</si>
  <si>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</si>
  <si>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</si>
  <si>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</si>
  <si>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</si>
  <si>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</si>
  <si>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</si>
  <si>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</si>
  <si>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</si>
  <si>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</si>
  <si>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</si>
  <si>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</si>
  <si>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</si>
  <si>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</si>
  <si>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</si>
  <si>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</si>
  <si>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</si>
  <si>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</si>
  <si>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</si>
  <si>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</si>
  <si>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</si>
  <si>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</si>
  <si>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</si>
  <si>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</si>
  <si>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</si>
  <si>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</si>
  <si>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</si>
  <si>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</si>
  <si>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</si>
  <si>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</si>
  <si>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</si>
  <si>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</si>
  <si>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</si>
  <si>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</si>
  <si>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</si>
  <si>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</si>
  <si>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</si>
  <si>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</si>
  <si>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</si>
  <si>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</si>
  <si>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</si>
  <si>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</si>
  <si>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</si>
  <si>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</si>
  <si>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</si>
  <si>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</si>
  <si>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</si>
  <si>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</si>
  <si>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</si>
  <si>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</si>
  <si>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</si>
  <si>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</si>
  <si>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</si>
  <si>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</si>
  <si>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</si>
  <si>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</si>
  <si>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</si>
  <si>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</si>
  <si>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</si>
  <si>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</si>
  <si>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</si>
  <si>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</si>
  <si>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</si>
  <si>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</si>
  <si>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</si>
  <si>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</si>
  <si>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</si>
  <si>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</si>
  <si>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</si>
  <si>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</si>
  <si>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</si>
  <si>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</si>
  <si>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</si>
  <si>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</si>
  <si>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</si>
  <si>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</si>
  <si>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</si>
  <si>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</si>
  <si>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</si>
  <si>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</si>
  <si>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</si>
  <si>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</si>
  <si>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</si>
  <si>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</si>
  <si>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</si>
  <si>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</si>
  <si>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</si>
  <si>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</si>
  <si>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</si>
  <si>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</si>
  <si>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</si>
  <si>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</si>
  <si>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</si>
  <si>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</si>
  <si>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</si>
  <si>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</si>
  <si>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</si>
  <si>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</si>
  <si>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</si>
  <si>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</si>
  <si>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</si>
  <si>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</si>
  <si>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</si>
  <si>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</si>
  <si>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</si>
  <si>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</si>
  <si>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</si>
  <si>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</si>
  <si>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</si>
  <si>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</si>
  <si>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</si>
  <si>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</si>
  <si>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</si>
  <si>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</si>
  <si>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</si>
  <si>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</si>
  <si>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</si>
  <si>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</si>
  <si>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</si>
  <si>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</si>
  <si>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</si>
  <si>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</si>
  <si>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</si>
  <si>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</si>
  <si>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</si>
  <si>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</si>
  <si>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</si>
  <si>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</si>
  <si>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</si>
  <si>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</si>
  <si>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</si>
  <si>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</si>
  <si>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</si>
  <si>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</si>
  <si>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</si>
  <si>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</si>
  <si>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</si>
  <si>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</si>
  <si>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</si>
  <si>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</si>
  <si>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</si>
  <si>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</si>
  <si>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</si>
  <si>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</si>
  <si>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</si>
  <si>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</si>
  <si>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</si>
  <si>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</si>
  <si>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</si>
  <si>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</si>
  <si>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</si>
  <si>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</si>
  <si>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</si>
  <si>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</si>
  <si>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</si>
  <si>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</si>
  <si>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</si>
  <si>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</si>
  <si>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</si>
  <si>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</si>
  <si>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</si>
  <si>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</si>
  <si>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</si>
  <si>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</si>
  <si>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</si>
  <si>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</si>
  <si>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</si>
  <si>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</si>
  <si>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</si>
  <si>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</si>
  <si>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</si>
  <si>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</si>
  <si>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</si>
  <si>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</si>
  <si>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</si>
  <si>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</si>
  <si>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</si>
  <si>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</si>
  <si>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</si>
  <si>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</si>
  <si>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</si>
  <si>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</si>
  <si>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</si>
  <si>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</si>
  <si>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</si>
  <si>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</si>
  <si>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</si>
  <si>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</si>
  <si>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</si>
  <si>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</si>
  <si>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</si>
  <si>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</si>
  <si>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</si>
  <si>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</si>
  <si>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</si>
  <si>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</si>
  <si>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</si>
  <si>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</si>
  <si>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</si>
  <si>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</si>
  <si>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</si>
  <si>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</si>
  <si>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</si>
  <si>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</si>
  <si>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</si>
  <si>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</si>
  <si>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</si>
  <si>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</si>
  <si>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</si>
  <si>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</si>
  <si>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</si>
  <si>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</si>
  <si>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</si>
  <si>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</si>
  <si>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</si>
  <si>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</si>
  <si>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</si>
  <si>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</si>
  <si>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</si>
  <si>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</si>
  <si>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</si>
  <si>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</si>
  <si>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</si>
  <si>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</si>
  <si>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</si>
  <si>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</si>
  <si>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</si>
  <si>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</si>
  <si>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</si>
  <si>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</si>
  <si>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</si>
  <si>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</si>
  <si>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</si>
  <si>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</si>
  <si>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</si>
  <si>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</si>
  <si>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</si>
  <si>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</si>
  <si>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</si>
  <si>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</si>
  <si>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</si>
  <si>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</si>
  <si>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</si>
  <si>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</si>
  <si>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</si>
  <si>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</si>
  <si>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</si>
  <si>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</si>
  <si>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</si>
  <si>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</si>
  <si>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</si>
  <si>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</si>
  <si>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</si>
  <si>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</si>
  <si>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</si>
  <si>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</si>
  <si>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</si>
  <si>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</si>
  <si>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</si>
  <si>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</si>
  <si>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</si>
  <si>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</si>
  <si>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</si>
  <si>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</si>
  <si>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</si>
  <si>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</si>
  <si>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</si>
  <si>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</si>
  <si>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</si>
  <si>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</si>
  <si>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</si>
  <si>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</si>
  <si>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</si>
  <si>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</si>
  <si>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</si>
  <si>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</si>
  <si>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</si>
  <si>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</si>
  <si>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</si>
  <si>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</si>
  <si>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</si>
  <si>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</si>
  <si>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</si>
  <si>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</si>
  <si>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</si>
  <si>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</si>
  <si>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</si>
  <si>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</si>
  <si>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</si>
  <si>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</si>
  <si>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</si>
  <si>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</si>
  <si>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</si>
  <si>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</si>
  <si>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</si>
  <si>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</si>
  <si>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</si>
  <si>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</si>
  <si>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</si>
  <si>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</si>
  <si>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</si>
  <si>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</si>
  <si>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</si>
  <si>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</si>
  <si>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</si>
  <si>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</si>
  <si>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</si>
  <si>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</si>
  <si>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</si>
  <si>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</si>
  <si>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</si>
  <si>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</si>
  <si>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</si>
  <si>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</si>
  <si>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</si>
  <si>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</si>
  <si>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</si>
  <si>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</si>
  <si>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</si>
  <si>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</si>
  <si>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</si>
  <si>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</si>
  <si>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</si>
  <si>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</si>
  <si>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</si>
  <si>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</si>
  <si>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</si>
  <si>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</si>
  <si>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</si>
  <si>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</si>
  <si>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</si>
  <si>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</si>
  <si>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</si>
  <si>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</si>
  <si>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</si>
  <si>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</si>
  <si>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</si>
  <si>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</si>
  <si>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</si>
  <si>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</si>
  <si>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</si>
  <si>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</si>
  <si>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</si>
  <si>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</si>
  <si>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</si>
  <si>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</si>
  <si>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</si>
  <si>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</si>
  <si>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</si>
  <si>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</si>
  <si>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</si>
  <si>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</si>
  <si>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</si>
  <si>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</si>
  <si>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</si>
  <si>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</si>
  <si>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</si>
  <si>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</si>
  <si>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</si>
  <si>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</si>
  <si>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</si>
  <si>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</si>
  <si>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</si>
  <si>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</si>
  <si>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</si>
  <si>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</si>
  <si>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</si>
  <si>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</si>
  <si>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</si>
  <si>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</si>
  <si>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</si>
  <si>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</si>
  <si>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</si>
  <si>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</si>
  <si>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</si>
  <si>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</si>
  <si>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</si>
  <si>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</si>
  <si>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</si>
  <si>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</si>
  <si>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</si>
  <si>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</si>
  <si>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</si>
  <si>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</si>
  <si>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</si>
  <si>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</si>
  <si>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</si>
  <si>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</si>
  <si>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</si>
  <si>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</si>
  <si>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</si>
  <si>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</si>
  <si>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</si>
  <si>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</si>
  <si>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</si>
  <si>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</si>
  <si>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</si>
  <si>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</si>
  <si>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</si>
  <si>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</si>
  <si>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</si>
  <si>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</si>
  <si>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</si>
  <si>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</si>
  <si>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</si>
  <si>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</si>
  <si>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</si>
  <si>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</si>
  <si>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</si>
  <si>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</si>
  <si>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</si>
  <si>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</si>
  <si>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</si>
  <si>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</si>
  <si>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</si>
  <si>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</si>
  <si>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</si>
  <si>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</si>
  <si>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</si>
  <si>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</si>
  <si>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</si>
  <si>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</si>
  <si>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</si>
  <si>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</si>
  <si>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</si>
  <si>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</si>
  <si>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</si>
  <si>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</si>
  <si>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</si>
  <si>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</si>
  <si>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</si>
  <si>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</si>
  <si>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</si>
  <si>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</si>
  <si>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</si>
  <si>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</si>
  <si>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</si>
  <si>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</si>
  <si>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</si>
  <si>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</si>
  <si>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</si>
  <si>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</si>
  <si>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</si>
  <si>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</si>
  <si>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</si>
  <si>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</si>
  <si>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</si>
  <si>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</si>
  <si>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</si>
  <si>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</si>
  <si>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</si>
  <si>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</si>
  <si>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</si>
  <si>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</si>
  <si>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</si>
  <si>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</si>
  <si>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</si>
  <si>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</si>
  <si>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</si>
  <si>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</si>
  <si>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</si>
  <si>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</si>
  <si>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</si>
  <si>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</si>
  <si>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</si>
  <si>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</si>
  <si>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</si>
  <si>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</si>
  <si>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</si>
  <si>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</si>
  <si>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</si>
  <si>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</si>
  <si>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</si>
  <si>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</si>
  <si>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</si>
  <si>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</si>
  <si>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</si>
  <si>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</si>
  <si>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</si>
  <si>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</si>
  <si>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</si>
  <si>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</si>
  <si>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</si>
  <si>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</si>
  <si>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</si>
  <si>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</si>
  <si>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</si>
  <si>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</si>
  <si>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</si>
  <si>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</si>
  <si>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</si>
  <si>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</si>
  <si>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</si>
  <si>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</si>
  <si>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</si>
  <si>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</si>
  <si>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</si>
  <si>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</si>
  <si>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</si>
  <si>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</si>
  <si>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</si>
  <si>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</si>
  <si>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</si>
  <si>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</si>
  <si>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</si>
  <si>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</si>
  <si>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</si>
  <si>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</si>
  <si>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</si>
  <si>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</si>
  <si>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</si>
  <si>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</si>
  <si>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</si>
  <si>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</si>
  <si>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</si>
  <si>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</si>
  <si>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</si>
  <si>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</si>
  <si>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</si>
  <si>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</si>
  <si>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</si>
  <si>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</si>
  <si>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</si>
  <si>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</si>
  <si>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</si>
  <si>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</si>
  <si>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</si>
  <si>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</si>
  <si>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</si>
  <si>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</si>
  <si>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</si>
  <si>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</si>
  <si>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</si>
  <si>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</si>
  <si>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</si>
  <si>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</si>
  <si>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</si>
  <si>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</si>
  <si>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</si>
  <si>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</si>
  <si>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</si>
  <si>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</si>
  <si>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</si>
  <si>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</si>
  <si>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</si>
  <si>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</si>
  <si>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</si>
  <si>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</si>
  <si>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</si>
  <si>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</si>
  <si>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</si>
  <si>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</si>
  <si>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</si>
  <si>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</si>
  <si>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</si>
  <si>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</si>
  <si>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</si>
  <si>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</si>
  <si>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</si>
  <si>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</si>
  <si>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</si>
  <si>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</si>
  <si>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</si>
  <si>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</si>
  <si>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</si>
  <si>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</si>
  <si>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</si>
  <si>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</si>
  <si>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</si>
  <si>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</si>
  <si>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</si>
  <si>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</si>
  <si>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</si>
  <si>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</si>
  <si>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</si>
  <si>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</si>
  <si>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</si>
  <si>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</si>
  <si>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</si>
  <si>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</si>
  <si>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</si>
  <si>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</si>
  <si>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</si>
  <si>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</si>
  <si>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</si>
  <si>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</si>
  <si>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</si>
  <si>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</si>
  <si>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</si>
  <si>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</si>
  <si>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</si>
  <si>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</si>
  <si>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</si>
  <si>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</si>
  <si>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</si>
  <si>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</si>
  <si>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</si>
  <si>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</si>
  <si>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</si>
  <si>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</si>
  <si>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</si>
  <si>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</si>
  <si>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</si>
  <si>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</si>
  <si>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</si>
  <si>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</si>
  <si>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</si>
  <si>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</si>
  <si>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</si>
  <si>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</si>
  <si>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</si>
  <si>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</si>
  <si>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</si>
  <si>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</si>
  <si>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</si>
  <si>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</si>
  <si>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</si>
  <si>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</si>
  <si>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</si>
  <si>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</si>
  <si>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</si>
  <si>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</si>
  <si>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</si>
  <si>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</si>
  <si>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</si>
  <si>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</si>
  <si>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</si>
  <si>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</si>
  <si>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</si>
  <si>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</si>
  <si>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</si>
  <si>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</si>
  <si>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</si>
  <si>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</si>
  <si>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</si>
  <si>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</si>
  <si>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</si>
  <si>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</si>
  <si>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</si>
  <si>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</si>
  <si>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</si>
  <si>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</si>
  <si>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</si>
  <si>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</si>
  <si>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</si>
  <si>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</si>
  <si>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</si>
  <si>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</si>
  <si>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</si>
  <si>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</si>
  <si>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</si>
  <si>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</si>
  <si>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</si>
  <si>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</si>
  <si>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</si>
  <si>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</si>
  <si>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</si>
  <si>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</si>
  <si>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</si>
  <si>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</si>
  <si>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</si>
  <si>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</si>
  <si>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</si>
  <si>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</si>
  <si>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</si>
  <si>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</si>
  <si>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</si>
  <si>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</si>
  <si>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</si>
  <si>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</si>
  <si>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</si>
  <si>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</si>
  <si>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</si>
  <si>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</si>
  <si>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</si>
  <si>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</si>
  <si>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</si>
  <si>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</si>
  <si>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</si>
  <si>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</si>
  <si>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</si>
  <si>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</si>
  <si>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</si>
  <si>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</si>
  <si>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</si>
  <si>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</si>
  <si>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</si>
  <si>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</si>
  <si>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</si>
  <si>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</si>
  <si>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</si>
  <si>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</si>
  <si>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</si>
  <si>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</si>
  <si>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</si>
  <si>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</si>
  <si>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</si>
  <si>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</si>
  <si>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</si>
  <si>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</si>
  <si>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</si>
  <si>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</si>
  <si>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</si>
  <si>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</si>
  <si>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</si>
  <si>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</si>
  <si>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</si>
  <si>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</si>
  <si>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</si>
  <si>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</si>
  <si>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</si>
  <si>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</si>
  <si>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</si>
  <si>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</si>
  <si>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</si>
  <si>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</si>
  <si>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</si>
  <si>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</si>
  <si>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</si>
  <si>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</si>
  <si>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</si>
  <si>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</si>
  <si>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</si>
  <si>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</si>
  <si>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</si>
  <si>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</si>
  <si>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</si>
  <si>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</si>
  <si>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</si>
  <si>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</si>
  <si>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</si>
  <si>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</si>
  <si>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</si>
  <si>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</si>
  <si>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</si>
  <si>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</si>
  <si>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</si>
  <si>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</si>
  <si>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</si>
  <si>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</si>
  <si>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</si>
  <si>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</si>
  <si>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</si>
  <si>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</si>
  <si>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</si>
  <si>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</si>
  <si>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</si>
  <si>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</si>
  <si>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</si>
  <si>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</si>
  <si>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</si>
  <si>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</si>
  <si>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</si>
  <si>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</si>
  <si>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</si>
  <si>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</si>
  <si>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</si>
  <si>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</si>
  <si>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</si>
  <si>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</si>
  <si>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</si>
  <si>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</si>
  <si>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</si>
  <si>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</si>
  <si>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</si>
  <si>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</si>
  <si>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</si>
  <si>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</si>
  <si>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</si>
  <si>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</si>
  <si>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</si>
  <si>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</si>
  <si>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</si>
  <si>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</si>
  <si>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</si>
  <si>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</si>
  <si>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</si>
  <si>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</si>
  <si>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</si>
  <si>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</si>
  <si>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</si>
  <si>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</si>
  <si>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</si>
  <si>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</si>
  <si>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</si>
  <si>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</si>
  <si>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</si>
  <si>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</si>
  <si>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</si>
  <si>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</si>
  <si>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</si>
  <si>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</si>
  <si>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</si>
  <si>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</si>
  <si>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</si>
  <si>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</si>
  <si>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</si>
  <si>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</si>
  <si>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</si>
  <si>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</si>
  <si>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</si>
  <si>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</si>
  <si>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</si>
  <si>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</si>
  <si>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</si>
  <si>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</si>
  <si>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</si>
  <si>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</si>
  <si>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</si>
  <si>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</si>
  <si>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</si>
  <si>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</si>
  <si>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</si>
  <si>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</si>
  <si>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</si>
  <si>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</si>
  <si>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</si>
  <si>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</si>
  <si>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</si>
  <si>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</si>
  <si>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</si>
  <si>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</si>
  <si>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</si>
  <si>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</si>
  <si>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</si>
  <si>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</si>
  <si>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</si>
  <si>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</si>
  <si>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</si>
  <si>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</si>
  <si>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</si>
  <si>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</si>
  <si>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</si>
  <si>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</si>
  <si>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</si>
  <si>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</si>
  <si>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</si>
  <si>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</si>
  <si>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</si>
  <si>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</si>
  <si>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</si>
  <si>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</si>
  <si>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</si>
  <si>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</si>
  <si>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</si>
  <si>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</si>
  <si>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</si>
  <si>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</si>
  <si>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</si>
  <si>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</si>
  <si>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</si>
  <si>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</si>
  <si>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</si>
  <si>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</si>
  <si>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</si>
  <si>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</si>
  <si>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</si>
  <si>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</si>
  <si>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</si>
  <si>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</si>
  <si>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</si>
  <si>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</si>
  <si>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</si>
  <si>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</si>
  <si>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</si>
  <si>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</si>
  <si>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</si>
  <si>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</si>
  <si>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</si>
  <si>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</si>
  <si>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</si>
  <si>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</si>
  <si>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</si>
  <si>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</si>
  <si>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</si>
  <si>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</si>
  <si>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</si>
  <si>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</si>
  <si>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</si>
  <si>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</si>
  <si>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</si>
  <si>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</si>
  <si>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</si>
  <si>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</si>
  <si>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</si>
  <si>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</si>
  <si>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</si>
  <si>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</si>
  <si>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</si>
  <si>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</si>
  <si>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</si>
  <si>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</si>
  <si>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</si>
  <si>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</si>
  <si>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</si>
  <si>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</si>
  <si>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</si>
  <si>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</si>
  <si>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</si>
  <si>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</si>
  <si>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</si>
  <si>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</si>
  <si>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</si>
  <si>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</si>
  <si>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</si>
  <si>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</si>
  <si>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</si>
  <si>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</si>
  <si>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</si>
  <si>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</si>
  <si>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</si>
  <si>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</si>
  <si>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</si>
  <si>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</si>
  <si>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</si>
  <si>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</si>
  <si>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</si>
  <si>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</si>
  <si>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</si>
  <si>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</si>
  <si>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</si>
  <si>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</si>
  <si>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</si>
  <si>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</si>
  <si>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</si>
  <si>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</si>
  <si>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</si>
  <si>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</si>
  <si>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</si>
  <si>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</si>
  <si>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</si>
  <si>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</si>
  <si>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</si>
  <si>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</si>
  <si>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</si>
  <si>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</si>
  <si>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</si>
  <si>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</si>
  <si>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</si>
  <si>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</si>
  <si>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</si>
  <si>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</si>
  <si>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</si>
  <si>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</si>
  <si>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</si>
  <si>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</si>
  <si>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</si>
  <si>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</si>
  <si>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</si>
  <si>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</si>
  <si>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</si>
  <si>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</si>
  <si>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</si>
  <si>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</si>
  <si>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</si>
  <si>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</si>
  <si>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</si>
  <si>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</si>
  <si>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</si>
  <si>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</si>
  <si>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</si>
  <si>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</si>
  <si>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</si>
  <si>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</si>
  <si>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</si>
  <si>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</si>
  <si>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</si>
  <si>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</si>
  <si>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</si>
  <si>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</si>
  <si>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</si>
  <si>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</si>
  <si>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</si>
  <si>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</si>
  <si>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</si>
  <si>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</si>
  <si>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</si>
  <si>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</si>
  <si>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</si>
  <si>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</si>
  <si>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</si>
  <si>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</si>
  <si>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</si>
  <si>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</si>
  <si>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</si>
  <si>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</si>
  <si>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</si>
  <si>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</si>
  <si>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</si>
  <si>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</si>
  <si>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</si>
  <si>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</si>
  <si>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</si>
  <si>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</si>
  <si>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</si>
  <si>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</si>
  <si>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</si>
  <si>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</si>
  <si>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</si>
  <si>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</si>
  <si>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</si>
  <si>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</si>
  <si>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</si>
  <si>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</si>
  <si>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</si>
  <si>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</si>
  <si>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</si>
  <si>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</si>
  <si>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</si>
  <si>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</si>
  <si>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</si>
  <si>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</si>
  <si>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</si>
  <si>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</si>
  <si>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</si>
  <si>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</si>
  <si>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</si>
  <si>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</si>
  <si>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</si>
  <si>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</si>
  <si>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</si>
  <si>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</si>
  <si>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</si>
  <si>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</si>
  <si>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</si>
  <si>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</si>
  <si>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</si>
  <si>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</si>
  <si>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</si>
  <si>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</si>
  <si>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</si>
  <si>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</si>
  <si>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</si>
  <si>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</si>
  <si>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</si>
  <si>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</si>
  <si>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</si>
  <si>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</si>
  <si>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</si>
  <si>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</si>
  <si>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</si>
  <si>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</si>
  <si>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</si>
  <si>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</si>
  <si>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</si>
  <si>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</si>
  <si>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</si>
  <si>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</si>
  <si>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</si>
  <si>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</si>
  <si>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</si>
  <si>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</si>
  <si>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</si>
  <si>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</si>
  <si>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</si>
  <si>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</si>
  <si>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</si>
  <si>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</si>
  <si>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</si>
  <si>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</si>
  <si>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</si>
  <si>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</si>
  <si>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</si>
  <si>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</si>
  <si>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</si>
  <si>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</si>
  <si>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</si>
  <si>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</si>
  <si>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</si>
  <si>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</si>
  <si>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</si>
  <si>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</si>
  <si>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</si>
  <si>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</si>
  <si>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</si>
  <si>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</si>
  <si>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</si>
  <si>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</si>
  <si>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</si>
  <si>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</si>
  <si>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</si>
  <si>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</si>
  <si>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</si>
  <si>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</si>
  <si>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</si>
  <si>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</si>
  <si>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</si>
  <si>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</si>
  <si>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</si>
  <si>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</si>
  <si>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</si>
  <si>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</si>
  <si>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</si>
  <si>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</si>
  <si>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</si>
  <si>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</si>
  <si>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</si>
  <si>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</si>
  <si>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</si>
  <si>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</si>
  <si>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</si>
  <si>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</si>
  <si>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</si>
  <si>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</si>
  <si>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</si>
  <si>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</si>
  <si>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</si>
  <si>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</si>
  <si>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</si>
  <si>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</si>
  <si>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</si>
  <si>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</si>
  <si>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</si>
  <si>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</si>
  <si>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</si>
  <si>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</si>
  <si>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</si>
  <si>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</si>
  <si>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</si>
  <si>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</si>
  <si>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</si>
  <si>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</si>
  <si>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</si>
  <si>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</si>
  <si>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</si>
  <si>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</si>
  <si>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</si>
  <si>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</si>
  <si>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</si>
  <si>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</si>
  <si>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</si>
  <si>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</si>
  <si>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</si>
  <si>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</si>
  <si>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</si>
  <si>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</si>
  <si>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</si>
  <si>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</si>
  <si>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</si>
  <si>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</si>
  <si>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</si>
  <si>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</si>
  <si>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</si>
  <si>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</si>
  <si>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</si>
  <si>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</si>
  <si>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</si>
  <si>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</si>
  <si>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</si>
  <si>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</si>
  <si>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</si>
  <si>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</si>
  <si>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</si>
  <si>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</si>
  <si>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</si>
  <si>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</si>
  <si>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</si>
  <si>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</si>
  <si>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</si>
  <si>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</si>
  <si>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</si>
  <si>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</si>
  <si>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</si>
  <si>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</si>
  <si>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</si>
  <si>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</si>
  <si>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</si>
  <si>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</si>
  <si>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</si>
  <si>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</si>
  <si>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</si>
  <si>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</si>
  <si>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</si>
  <si>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</si>
  <si>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</si>
  <si>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</si>
  <si>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</si>
  <si>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</si>
  <si>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</si>
  <si>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</si>
  <si>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</si>
  <si>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</si>
  <si>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</si>
  <si>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</si>
  <si>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</si>
  <si>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</si>
  <si>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</si>
  <si>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</si>
  <si>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</si>
  <si>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</si>
  <si>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</si>
  <si>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</si>
  <si>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</si>
  <si>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</si>
  <si>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</si>
  <si>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</si>
  <si>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</si>
  <si>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</si>
  <si>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</si>
  <si>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</si>
  <si>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</si>
  <si>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</si>
  <si>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</si>
  <si>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</si>
  <si>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</si>
  <si>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</si>
  <si>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</si>
  <si>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</si>
  <si>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</si>
  <si>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</si>
  <si>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</si>
  <si>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</si>
  <si>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</si>
  <si>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</si>
  <si>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</si>
  <si>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</si>
  <si>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</si>
  <si>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</si>
  <si>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</si>
  <si>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</si>
  <si>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</si>
  <si>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</si>
  <si>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</si>
  <si>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</si>
  <si>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</si>
  <si>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</si>
  <si>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</si>
  <si>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</si>
  <si>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</si>
  <si>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</si>
  <si>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</si>
  <si>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</si>
  <si>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</si>
  <si>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</si>
  <si>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</si>
  <si>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</si>
  <si>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</si>
  <si>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</si>
  <si>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</si>
  <si>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</si>
  <si>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</si>
  <si>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</si>
  <si>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</si>
  <si>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</si>
  <si>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</si>
  <si>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</si>
  <si>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</si>
  <si>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</si>
  <si>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</si>
  <si>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</si>
  <si>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</si>
  <si>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</si>
  <si>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</si>
  <si>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</si>
  <si>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</si>
  <si>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</si>
  <si>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</si>
  <si>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</si>
  <si>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</si>
  <si>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</si>
  <si>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</si>
  <si>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</si>
  <si>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</si>
  <si>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</si>
  <si>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</si>
  <si>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</si>
  <si>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</si>
  <si>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</si>
  <si>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</si>
  <si>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</si>
  <si>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</si>
  <si>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</si>
  <si>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</si>
  <si>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</si>
  <si>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</si>
  <si>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</si>
  <si>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</si>
  <si>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</si>
  <si>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</si>
  <si>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</si>
  <si>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</si>
  <si>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</si>
  <si>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</si>
  <si>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</si>
  <si>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</si>
  <si>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</si>
  <si>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</si>
  <si>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</si>
  <si>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</si>
  <si>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</si>
  <si>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</si>
  <si>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</si>
  <si>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</si>
  <si>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</si>
  <si>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</si>
  <si>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</si>
  <si>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</si>
  <si>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</si>
  <si>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</si>
  <si>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</si>
  <si>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</si>
  <si>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</si>
  <si>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</si>
  <si>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</si>
  <si>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</si>
  <si>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</si>
  <si>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</si>
  <si>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</si>
  <si>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</si>
  <si>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</si>
  <si>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</si>
  <si>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</si>
  <si>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</si>
  <si>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</si>
  <si>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</si>
  <si>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</si>
  <si>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</si>
  <si>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</si>
  <si>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</si>
  <si>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</si>
  <si>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</si>
  <si>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</si>
  <si>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</si>
  <si>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</si>
  <si>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</si>
  <si>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</si>
  <si>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</si>
  <si>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</si>
  <si>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</si>
  <si>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</si>
  <si>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</si>
  <si>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</si>
  <si>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</si>
  <si>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</si>
  <si>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</si>
  <si>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</si>
  <si>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</si>
  <si>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</si>
  <si>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</si>
  <si>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</si>
  <si>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</si>
  <si>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</si>
  <si>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</si>
  <si>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</si>
  <si>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</si>
  <si>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</si>
  <si>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</si>
  <si>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</si>
  <si>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</si>
  <si>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</si>
  <si>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</si>
  <si>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</si>
  <si>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</si>
  <si>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</si>
  <si>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</si>
  <si>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</si>
  <si>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</si>
  <si>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</si>
  <si>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</si>
  <si>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</si>
  <si>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</si>
  <si>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</si>
  <si>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</si>
  <si>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</si>
  <si>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</si>
  <si>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</si>
  <si>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</si>
  <si>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</si>
  <si>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</si>
  <si>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</si>
  <si>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</si>
  <si>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</si>
  <si>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</si>
  <si>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</si>
  <si>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</si>
  <si>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</si>
  <si>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</si>
  <si>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</si>
  <si>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</si>
  <si>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</si>
  <si>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</si>
  <si>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</si>
  <si>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</si>
  <si>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</si>
  <si>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</si>
  <si>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</si>
  <si>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</si>
  <si>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</si>
  <si>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</si>
  <si>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</si>
  <si>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</si>
  <si>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</si>
  <si>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</si>
  <si>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</si>
  <si>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</si>
  <si>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</si>
  <si>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</si>
  <si>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</si>
  <si>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</si>
  <si>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</si>
  <si>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</si>
  <si>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</si>
  <si>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</si>
  <si>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</si>
  <si>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</si>
  <si>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</si>
  <si>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</si>
  <si>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</si>
  <si>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</si>
  <si>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</si>
  <si>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</si>
  <si>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</si>
  <si>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</si>
  <si>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</si>
  <si>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</si>
  <si>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</si>
  <si>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</si>
  <si>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</si>
  <si>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</si>
  <si>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</si>
  <si>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</si>
  <si>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</si>
  <si>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</si>
  <si>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</si>
  <si>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</si>
  <si>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</si>
  <si>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</si>
  <si>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</si>
  <si>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</si>
  <si>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</si>
  <si>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</si>
  <si>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</si>
  <si>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</si>
  <si>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</si>
  <si>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</si>
  <si>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</si>
  <si>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</si>
  <si>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</si>
  <si>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</si>
  <si>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</si>
  <si>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</si>
  <si>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</si>
  <si>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</si>
  <si>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</si>
  <si>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</si>
  <si>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</si>
  <si>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</si>
  <si>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</si>
  <si>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</si>
  <si>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</si>
  <si>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</si>
  <si>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</si>
  <si>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</si>
  <si>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</si>
  <si>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</si>
  <si>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</si>
  <si>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</si>
  <si>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</si>
  <si>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</si>
  <si>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</si>
  <si>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</si>
  <si>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</si>
  <si>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</si>
  <si>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</si>
  <si>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</si>
  <si>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</si>
  <si>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</si>
  <si>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</si>
  <si>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</si>
  <si>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</si>
  <si>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</si>
  <si>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</si>
  <si>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</si>
  <si>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</si>
  <si>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</si>
  <si>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</si>
  <si>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</si>
  <si>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</si>
  <si>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</si>
  <si>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</si>
  <si>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</si>
  <si>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</si>
  <si>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</si>
  <si>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</si>
  <si>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</si>
  <si>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</si>
  <si>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</si>
  <si>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</si>
  <si>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</si>
  <si>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</si>
  <si>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</si>
  <si>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</si>
  <si>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</si>
  <si>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</si>
  <si>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</si>
  <si>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</si>
  <si>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</si>
  <si>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</si>
  <si>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</si>
  <si>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</si>
  <si>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</si>
  <si>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</si>
  <si>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</si>
  <si>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</si>
  <si>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</si>
  <si>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</si>
  <si>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</si>
  <si>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</si>
  <si>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</si>
  <si>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</si>
  <si>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</si>
  <si>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</si>
  <si>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</si>
  <si>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</si>
  <si>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</si>
  <si>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</si>
  <si>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</si>
  <si>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</si>
  <si>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</si>
  <si>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</si>
  <si>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</si>
  <si>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</si>
  <si>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</si>
  <si>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</si>
  <si>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</si>
  <si>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</si>
  <si>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</si>
  <si>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</si>
  <si>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</si>
  <si>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</si>
  <si>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</si>
  <si>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</si>
  <si>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</si>
  <si>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</si>
  <si>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</si>
  <si>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</si>
  <si>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</si>
  <si>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</si>
  <si>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</si>
  <si>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</si>
  <si>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</si>
  <si>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</si>
  <si>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</si>
  <si>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</si>
  <si>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</si>
  <si>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</si>
  <si>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</si>
  <si>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</si>
  <si>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</si>
  <si>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</si>
  <si>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</si>
  <si>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</si>
  <si>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</si>
  <si>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</si>
  <si>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</si>
  <si>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</si>
  <si>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</si>
  <si>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</si>
  <si>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</si>
  <si>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</si>
  <si>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</si>
  <si>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</si>
  <si>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</si>
  <si>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</si>
  <si>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</si>
  <si>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</si>
  <si>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</si>
  <si>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</si>
  <si>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</si>
  <si>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</si>
  <si>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</si>
  <si>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</si>
  <si>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</si>
  <si>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</si>
  <si>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</si>
  <si>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</si>
  <si>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</si>
  <si>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</si>
  <si>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</si>
  <si>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</si>
  <si>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</si>
  <si>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</si>
  <si>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</si>
  <si>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</si>
  <si>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</si>
  <si>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</si>
  <si>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</si>
  <si>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</si>
  <si>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</si>
  <si>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</si>
  <si>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</si>
  <si>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</si>
  <si>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</si>
  <si>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</si>
  <si>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</si>
  <si>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</si>
  <si>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</si>
  <si>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</si>
  <si>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</si>
  <si>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</si>
  <si>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</si>
  <si>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</si>
  <si>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</si>
  <si>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</si>
  <si>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</si>
  <si>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</si>
  <si>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</si>
  <si>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</si>
  <si>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</si>
  <si>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</si>
  <si>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</si>
  <si>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</si>
  <si>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</si>
  <si>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</si>
  <si>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</si>
  <si>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</si>
  <si>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</si>
  <si>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</si>
  <si>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</si>
  <si>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</si>
  <si>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</si>
  <si>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</si>
  <si>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</si>
  <si>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</si>
  <si>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</si>
  <si>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</si>
  <si>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</si>
  <si>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</si>
  <si>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</si>
  <si>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</si>
  <si>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</si>
  <si>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</si>
  <si>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</si>
  <si>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</si>
  <si>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</si>
  <si>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</si>
  <si>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</si>
  <si>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</si>
  <si>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</si>
  <si>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</si>
  <si>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</si>
  <si>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</si>
  <si>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</si>
  <si>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</si>
  <si>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</si>
  <si>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</si>
  <si>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</si>
  <si>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</si>
  <si>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</si>
  <si>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</si>
  <si>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</si>
  <si>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</si>
  <si>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</si>
  <si>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</si>
  <si>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</si>
  <si>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</si>
  <si>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</si>
  <si>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</si>
  <si>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</si>
  <si>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</si>
  <si>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</si>
  <si>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</si>
  <si>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</si>
  <si>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</si>
  <si>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</si>
  <si>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</si>
  <si>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</si>
  <si>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</si>
  <si>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</si>
  <si>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</si>
  <si>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</si>
  <si>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</si>
  <si>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</si>
  <si>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</si>
  <si>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</si>
  <si>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</si>
  <si>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</si>
  <si>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</si>
  <si>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</si>
  <si>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</si>
  <si>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</si>
  <si>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</si>
  <si>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</si>
  <si>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</si>
  <si>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</si>
  <si>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</si>
  <si>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</si>
  <si>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</si>
  <si>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</si>
  <si>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</si>
  <si>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</si>
  <si>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</si>
  <si>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</si>
  <si>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</si>
  <si>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</si>
  <si>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</si>
  <si>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</si>
  <si>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</si>
  <si>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</si>
  <si>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</si>
  <si>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</si>
  <si>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</si>
  <si>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</si>
  <si>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</si>
  <si>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</si>
  <si>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</si>
  <si>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</si>
  <si>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</si>
  <si>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</si>
  <si>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</si>
  <si>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</si>
  <si>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</si>
  <si>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</si>
  <si>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</si>
  <si>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</si>
  <si>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</si>
  <si>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</si>
  <si>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</si>
  <si>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</si>
  <si>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</si>
  <si>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</si>
  <si>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</si>
  <si>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</si>
  <si>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</si>
  <si>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</si>
  <si>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</si>
  <si>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</si>
  <si>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</si>
  <si>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</si>
  <si>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</si>
  <si>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</si>
  <si>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</si>
  <si>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</si>
  <si>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</si>
  <si>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</si>
  <si>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</si>
  <si>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</si>
  <si>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</si>
  <si>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</si>
  <si>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</si>
  <si>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</si>
  <si>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</si>
  <si>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</si>
  <si>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</si>
  <si>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</si>
  <si>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</si>
  <si>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</si>
  <si>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</si>
  <si>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</si>
  <si>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</si>
  <si>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</si>
  <si>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</si>
  <si>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</si>
  <si>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</si>
  <si>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</si>
  <si>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</si>
  <si>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</si>
  <si>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</si>
  <si>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</si>
  <si>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</si>
  <si>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</si>
  <si>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</si>
  <si>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</si>
  <si>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</si>
  <si>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</si>
  <si>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</si>
  <si>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</si>
  <si>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</si>
  <si>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</si>
  <si>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</si>
  <si>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</si>
  <si>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</si>
  <si>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</si>
  <si>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</si>
  <si>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</si>
  <si>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</si>
  <si>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</si>
  <si>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</si>
  <si>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</si>
  <si>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</si>
  <si>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</si>
  <si>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</si>
  <si>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</si>
  <si>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</si>
  <si>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</si>
  <si>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</si>
  <si>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</si>
  <si>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</si>
  <si>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</si>
  <si>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</si>
  <si>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</si>
  <si>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</si>
  <si>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</si>
  <si>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</si>
  <si>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</si>
  <si>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</si>
  <si>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</si>
  <si>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</si>
  <si>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</si>
  <si>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</si>
  <si>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</si>
  <si>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</si>
  <si>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</si>
  <si>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</si>
  <si>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</si>
  <si>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</si>
  <si>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</si>
  <si>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</si>
  <si>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</si>
  <si>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</si>
  <si>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</si>
  <si>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</si>
  <si>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</si>
  <si>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</si>
  <si>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</si>
  <si>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</si>
  <si>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</si>
  <si>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</si>
  <si>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</si>
  <si>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</si>
  <si>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</si>
  <si>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</si>
  <si>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</si>
  <si>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</si>
  <si>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</si>
  <si>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</si>
  <si>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</si>
  <si>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</si>
  <si>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</si>
  <si>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</si>
  <si>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</si>
  <si>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</si>
  <si>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</si>
  <si>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</si>
  <si>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</si>
  <si>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</si>
  <si>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</si>
  <si>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</si>
  <si>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</si>
  <si>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</si>
  <si>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</si>
  <si>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</si>
  <si>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</si>
  <si>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</si>
  <si>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</si>
  <si>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</si>
  <si>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</si>
  <si>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</si>
  <si>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</si>
  <si>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</si>
  <si>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</si>
  <si>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</si>
  <si>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</si>
  <si>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</si>
  <si>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</si>
  <si>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</si>
  <si>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</si>
  <si>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</si>
  <si>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</si>
  <si>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</si>
  <si>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</si>
  <si>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</si>
  <si>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</si>
  <si>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</si>
  <si>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</si>
  <si>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</si>
  <si>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</si>
  <si>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</si>
  <si>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</si>
  <si>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</si>
  <si>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</si>
  <si>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</si>
  <si>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</si>
  <si>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</si>
  <si>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</si>
  <si>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</si>
  <si>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</si>
  <si>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</si>
  <si>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</si>
  <si>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</si>
  <si>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</si>
  <si>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</si>
  <si>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</si>
  <si>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</si>
  <si>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</si>
  <si>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</si>
  <si>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</si>
  <si>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</si>
  <si>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</si>
  <si>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</si>
  <si>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</si>
  <si>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</si>
  <si>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</si>
  <si>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</si>
  <si>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</si>
  <si>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</si>
  <si>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</si>
  <si>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</si>
  <si>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</si>
  <si>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</si>
  <si>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</si>
  <si>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</si>
  <si>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</si>
  <si>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</si>
  <si>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</si>
  <si>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</si>
  <si>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</si>
  <si>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</si>
  <si>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</si>
  <si>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</si>
  <si>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</si>
  <si>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</si>
  <si>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</si>
  <si>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</si>
  <si>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</si>
  <si>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</si>
  <si>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</si>
  <si>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</si>
  <si>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</si>
  <si>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</si>
  <si>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</si>
  <si>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</si>
  <si>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</si>
  <si>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</si>
  <si>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</si>
  <si>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</si>
  <si>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</si>
  <si>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</si>
  <si>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</si>
  <si>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</si>
  <si>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</si>
  <si>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</si>
  <si>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</si>
  <si>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</si>
  <si>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</si>
  <si>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</si>
  <si>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</si>
  <si>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</si>
  <si>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</si>
  <si>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</si>
  <si>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</si>
  <si>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</si>
  <si>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</si>
  <si>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</si>
  <si>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</si>
  <si>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</si>
  <si>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</si>
  <si>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</si>
  <si>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</si>
  <si>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</si>
  <si>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</si>
  <si>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</si>
  <si>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</si>
  <si>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</si>
  <si>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</si>
  <si>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</si>
  <si>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</si>
  <si>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</si>
  <si>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</si>
  <si>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</si>
  <si>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</si>
  <si>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</si>
  <si>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</si>
  <si>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</si>
  <si>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</si>
  <si>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</si>
  <si>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</si>
  <si>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</si>
  <si>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</si>
  <si>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</si>
  <si>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</si>
  <si>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</si>
  <si>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</si>
  <si>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</si>
  <si>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</si>
  <si>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</si>
  <si>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</si>
  <si>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</si>
  <si>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</si>
  <si>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</si>
  <si>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</si>
  <si>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</si>
  <si>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</si>
  <si>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</si>
  <si>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</si>
  <si>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</si>
  <si>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</si>
  <si>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</si>
  <si>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</si>
  <si>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</si>
  <si>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</si>
  <si>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</si>
  <si>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</si>
  <si>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</si>
  <si>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</si>
  <si>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</si>
  <si>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</si>
  <si>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</si>
  <si>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</si>
  <si>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</si>
  <si>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</si>
  <si>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</si>
  <si>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</si>
  <si>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</si>
  <si>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</si>
  <si>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</si>
  <si>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</si>
  <si>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</si>
  <si>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</si>
  <si>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</si>
  <si>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</si>
  <si>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</si>
  <si>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</si>
  <si>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</si>
  <si>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</si>
  <si>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</si>
  <si>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</si>
  <si>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</si>
  <si>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</si>
  <si>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</si>
  <si>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</si>
  <si>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</si>
  <si>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</si>
  <si>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</si>
  <si>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</si>
  <si>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</si>
  <si>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</si>
  <si>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</si>
  <si>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</si>
  <si>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</si>
  <si>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</si>
  <si>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</si>
  <si>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</si>
  <si>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</si>
  <si>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</si>
  <si>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</si>
  <si>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</si>
  <si>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</si>
  <si>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</si>
  <si>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</si>
  <si>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</si>
  <si>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</si>
  <si>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</si>
  <si>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</si>
  <si>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</si>
  <si>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</si>
  <si>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</si>
  <si>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</si>
  <si>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</si>
  <si>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</si>
  <si>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</si>
  <si>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</si>
  <si>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</si>
  <si>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</si>
  <si>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</si>
  <si>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</si>
  <si>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</si>
  <si>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</si>
  <si>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</si>
  <si>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</si>
  <si>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</si>
  <si>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</si>
  <si>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</si>
  <si>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</si>
  <si>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</si>
  <si>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</si>
  <si>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</si>
  <si>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</si>
  <si>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</si>
  <si>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</si>
  <si>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</si>
  <si>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</si>
  <si>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</si>
  <si>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</si>
  <si>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</si>
  <si>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</si>
  <si>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</si>
  <si>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</si>
  <si>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</si>
  <si>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</si>
  <si>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</si>
  <si>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</si>
  <si>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</si>
  <si>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</si>
  <si>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</si>
  <si>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</si>
  <si>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</si>
  <si>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</si>
  <si>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</si>
  <si>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</si>
  <si>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</si>
  <si>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</si>
  <si>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</si>
  <si>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</si>
  <si>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</si>
  <si>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</si>
  <si>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</si>
  <si>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</si>
  <si>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</si>
  <si>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</si>
  <si>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</si>
  <si>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</si>
  <si>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</si>
  <si>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</si>
  <si>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</si>
  <si>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</si>
  <si>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</si>
  <si>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</si>
  <si>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</si>
  <si>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</si>
  <si>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</si>
  <si>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</si>
  <si>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</si>
  <si>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</si>
  <si>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</si>
  <si>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</si>
  <si>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</si>
  <si>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</si>
  <si>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</si>
  <si>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</si>
  <si>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</si>
  <si>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</si>
  <si>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</si>
  <si>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</si>
  <si>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</si>
  <si>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</si>
  <si>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</si>
  <si>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</si>
  <si>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</si>
  <si>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</si>
  <si>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</si>
  <si>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</si>
  <si>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</si>
  <si>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</si>
  <si>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</si>
  <si>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</si>
  <si>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</si>
  <si>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</si>
  <si>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</si>
  <si>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</si>
  <si>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</si>
  <si>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</si>
  <si>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</si>
  <si>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</si>
  <si>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</si>
  <si>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</si>
  <si>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</si>
  <si>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</si>
  <si>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</si>
  <si>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</si>
  <si>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</si>
  <si>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</si>
  <si>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</si>
  <si>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</si>
  <si>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</si>
  <si>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</si>
  <si>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</si>
  <si>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</si>
  <si>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</si>
  <si>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</si>
  <si>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</si>
  <si>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</si>
  <si>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</si>
  <si>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</si>
  <si>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</si>
  <si>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</si>
  <si>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</si>
  <si>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</si>
  <si>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</si>
  <si>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</si>
  <si>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</si>
  <si>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</si>
  <si>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</si>
  <si>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</si>
  <si>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</si>
  <si>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</si>
  <si>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</si>
  <si>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</si>
  <si>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</si>
  <si>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</si>
  <si>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</si>
  <si>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</si>
  <si>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</si>
  <si>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</si>
  <si>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</si>
  <si>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</si>
  <si>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</si>
  <si>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</si>
  <si>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</si>
  <si>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</si>
  <si>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</si>
  <si>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</si>
  <si>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</si>
  <si>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</si>
  <si>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</si>
  <si>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</si>
  <si>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</si>
  <si>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</si>
  <si>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</si>
  <si>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</si>
  <si>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</si>
  <si>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</si>
  <si>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</si>
  <si>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</si>
  <si>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</si>
  <si>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</si>
  <si>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</si>
  <si>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</si>
  <si>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</si>
  <si>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</si>
  <si>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</si>
  <si>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</si>
  <si>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</si>
  <si>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</si>
  <si>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</si>
  <si>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</si>
  <si>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</si>
  <si>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</si>
  <si>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</si>
  <si>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</si>
  <si>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</si>
  <si>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</si>
  <si>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</si>
  <si>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</si>
  <si>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</si>
  <si>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</si>
  <si>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</si>
  <si>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</si>
  <si>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</si>
  <si>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</si>
  <si>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</si>
  <si>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</si>
  <si>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</si>
  <si>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</si>
  <si>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</si>
  <si>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</si>
  <si>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</si>
  <si>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</si>
  <si>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</si>
  <si>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</si>
  <si>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</si>
  <si>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</si>
  <si>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</si>
  <si>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</si>
  <si>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</si>
  <si>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</si>
  <si>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</si>
  <si>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</si>
  <si>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</si>
  <si>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</si>
  <si>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</si>
  <si>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</si>
  <si>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</si>
  <si>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</si>
  <si>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</si>
  <si>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</si>
  <si>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</si>
  <si>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</si>
  <si>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</si>
  <si>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</si>
  <si>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</si>
  <si>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</si>
  <si>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</si>
  <si>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</si>
  <si>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</si>
  <si>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</si>
  <si>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</si>
  <si>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</si>
  <si>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</si>
  <si>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</si>
  <si>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</si>
  <si>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</si>
  <si>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</si>
  <si>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</si>
  <si>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</si>
  <si>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</si>
  <si>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</si>
  <si>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</si>
  <si>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</si>
  <si>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</si>
  <si>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</si>
  <si>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</si>
  <si>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</si>
  <si>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</si>
  <si>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</si>
  <si>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</si>
  <si>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</si>
  <si>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</si>
  <si>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</si>
  <si>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</si>
  <si>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</si>
  <si>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</si>
  <si>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</si>
  <si>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</si>
  <si>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</si>
  <si>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</si>
  <si>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</si>
  <si>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</si>
  <si>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</si>
  <si>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</si>
  <si>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</si>
  <si>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</si>
  <si>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</si>
  <si>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</si>
  <si>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</si>
  <si>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</si>
  <si>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</si>
  <si>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</si>
  <si>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</si>
  <si>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</si>
  <si>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</si>
  <si>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</si>
  <si>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</si>
  <si>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</si>
  <si>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</si>
  <si>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</si>
  <si>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</si>
  <si>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</si>
  <si>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</si>
  <si>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</si>
  <si>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</si>
  <si>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</si>
  <si>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</si>
  <si>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</si>
  <si>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</si>
  <si>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</si>
  <si>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</si>
  <si>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</si>
  <si>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</si>
  <si>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</si>
  <si>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</si>
  <si>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</si>
  <si>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</si>
  <si>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</si>
  <si>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</si>
  <si>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</si>
  <si>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</si>
  <si>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</si>
  <si>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</si>
  <si>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</si>
  <si>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</si>
  <si>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</si>
  <si>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</si>
  <si>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</si>
  <si>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</si>
  <si>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</si>
  <si>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</si>
  <si>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</si>
  <si>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</si>
  <si>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</si>
  <si>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</si>
  <si>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</si>
  <si>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</si>
  <si>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</si>
  <si>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</si>
  <si>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</si>
  <si>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</si>
  <si>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</si>
  <si>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</si>
  <si>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</si>
  <si>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</si>
  <si>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</si>
  <si>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</si>
  <si>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</si>
  <si>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</si>
  <si>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</si>
  <si>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</si>
  <si>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</si>
  <si>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</si>
  <si>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</si>
  <si>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</si>
  <si>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</si>
  <si>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</si>
  <si>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</si>
  <si>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</si>
  <si>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</si>
  <si>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</si>
  <si>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</si>
  <si>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</si>
  <si>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</si>
  <si>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</si>
  <si>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</si>
  <si>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</si>
  <si>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</si>
  <si>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</si>
  <si>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</si>
  <si>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</si>
  <si>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</si>
  <si>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</si>
  <si>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</si>
  <si>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</si>
  <si>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</si>
  <si>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</si>
  <si>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</si>
  <si>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</si>
  <si>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</si>
  <si>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</si>
  <si>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</si>
  <si>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</si>
  <si>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</si>
  <si>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</si>
  <si>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</si>
  <si>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</si>
  <si>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</si>
  <si>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</si>
  <si>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</si>
  <si>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</si>
  <si>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</si>
  <si>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</si>
  <si>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</si>
  <si>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</si>
  <si>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</si>
  <si>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</si>
  <si>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</si>
  <si>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</si>
  <si>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</si>
  <si>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</si>
  <si>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</si>
  <si>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</si>
  <si>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</si>
  <si>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</si>
  <si>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</si>
  <si>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</si>
  <si>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</si>
  <si>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</si>
  <si>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</si>
  <si>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</si>
  <si>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</si>
  <si>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</si>
  <si>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</si>
  <si>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</si>
  <si>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</si>
  <si>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</si>
  <si>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</si>
  <si>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</si>
  <si>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</si>
  <si>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</si>
  <si>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</si>
  <si>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</si>
  <si>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</si>
  <si>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</si>
  <si>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</si>
  <si>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</si>
  <si>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</si>
  <si>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</si>
  <si>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</si>
  <si>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</si>
  <si>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</si>
  <si>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</si>
  <si>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</si>
  <si>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</si>
  <si>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</si>
  <si>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</si>
  <si>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</si>
  <si>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</si>
  <si>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</si>
  <si>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</si>
  <si>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</si>
  <si>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</si>
  <si>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</si>
  <si>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</si>
  <si>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</si>
  <si>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</si>
  <si>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</si>
  <si>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</si>
  <si>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</si>
  <si>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</si>
  <si>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</si>
  <si>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</si>
  <si>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</si>
  <si>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</si>
  <si>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</si>
  <si>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</si>
  <si>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</si>
  <si>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</si>
  <si>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</si>
  <si>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</si>
  <si>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</si>
  <si>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</si>
  <si>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</si>
  <si>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</si>
  <si>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</si>
  <si>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</si>
  <si>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</si>
  <si>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</si>
  <si>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</si>
  <si>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</si>
  <si>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</si>
  <si>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</si>
  <si>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</si>
  <si>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</si>
  <si>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</si>
  <si>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</si>
  <si>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</si>
  <si>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</si>
  <si>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</si>
  <si>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</si>
  <si>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</si>
  <si>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</si>
  <si>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</si>
  <si>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</si>
  <si>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</si>
  <si>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</si>
  <si>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</si>
  <si>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</si>
  <si>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</si>
  <si>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</si>
  <si>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</si>
  <si>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</si>
  <si>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</si>
  <si>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</si>
  <si>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</si>
  <si>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</si>
  <si>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</si>
  <si>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</si>
  <si>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</si>
  <si>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</si>
  <si>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</si>
  <si>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</si>
  <si>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</si>
  <si>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</si>
  <si>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</si>
  <si>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</si>
  <si>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</si>
  <si>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</si>
  <si>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</si>
  <si>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</si>
  <si>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</si>
  <si>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</si>
  <si>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</si>
  <si>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</si>
  <si>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</si>
  <si>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</si>
  <si>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</si>
  <si>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</si>
  <si>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</si>
  <si>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</si>
  <si>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</si>
  <si>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</si>
  <si>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</si>
  <si>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</si>
  <si>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</si>
  <si>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</si>
  <si>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</si>
  <si>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</si>
  <si>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</si>
  <si>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</si>
  <si>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</si>
  <si>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</si>
  <si>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</si>
  <si>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</si>
  <si>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</si>
  <si>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</si>
  <si>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</si>
  <si>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</si>
  <si>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</si>
  <si>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</si>
  <si>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</si>
  <si>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</si>
  <si>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</si>
  <si>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</si>
  <si>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</si>
  <si>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</si>
  <si>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</si>
  <si>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</si>
  <si>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</si>
  <si>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</si>
  <si>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</si>
  <si>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</si>
  <si>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</si>
  <si>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</si>
  <si>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</si>
  <si>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</si>
  <si>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</si>
  <si>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</si>
  <si>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</si>
  <si>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</si>
  <si>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</si>
  <si>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</si>
  <si>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</si>
  <si>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</si>
  <si>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</si>
  <si>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</si>
  <si>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</si>
  <si>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</si>
  <si>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</si>
  <si>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</si>
  <si>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</si>
  <si>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</si>
  <si>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</si>
  <si>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</si>
  <si>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</si>
  <si>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</si>
  <si>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</si>
  <si>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</si>
  <si>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</si>
  <si>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</si>
  <si>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</si>
  <si>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</si>
  <si>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</si>
  <si>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</si>
  <si>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</si>
  <si>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</si>
  <si>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</si>
  <si>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</si>
  <si>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</si>
  <si>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</si>
  <si>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</si>
  <si>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</si>
  <si>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</si>
  <si>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</si>
  <si>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</si>
  <si>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</si>
  <si>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</si>
  <si>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</si>
  <si>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</si>
  <si>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</si>
  <si>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</si>
  <si>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</si>
  <si>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</si>
  <si>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</si>
  <si>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</si>
  <si>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</si>
  <si>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</si>
  <si>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</si>
  <si>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</si>
  <si>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</si>
  <si>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</si>
  <si>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</si>
  <si>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</si>
  <si>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</si>
  <si>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</si>
  <si>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</si>
  <si>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</si>
  <si>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</si>
  <si>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</si>
  <si>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</si>
  <si>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</si>
  <si>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</si>
  <si>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</si>
  <si>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</si>
  <si>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</si>
  <si>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</si>
  <si>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</si>
  <si>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</si>
  <si>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</si>
  <si>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</si>
  <si>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</si>
  <si>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</si>
  <si>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</si>
  <si>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</si>
  <si>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</si>
  <si>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</si>
  <si>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</si>
  <si>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</si>
  <si>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</si>
  <si>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</si>
  <si>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</si>
  <si>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</si>
  <si>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</si>
  <si>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</si>
  <si>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</si>
  <si>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</si>
  <si>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</si>
  <si>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</si>
  <si>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</si>
  <si>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</si>
  <si>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</si>
  <si>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</si>
  <si>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</si>
  <si>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</si>
  <si>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</si>
  <si>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</si>
  <si>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</si>
  <si>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</si>
  <si>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</si>
  <si>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</si>
  <si>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</si>
  <si>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</si>
  <si>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</si>
  <si>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</si>
  <si>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</si>
  <si>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</si>
  <si>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</si>
  <si>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</si>
  <si>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</si>
  <si>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</si>
  <si>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</si>
  <si>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</si>
  <si>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</si>
  <si>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</si>
  <si>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</si>
  <si>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</si>
  <si>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</si>
  <si>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</si>
  <si>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</si>
  <si>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</si>
  <si>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</si>
  <si>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</si>
  <si>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</si>
  <si>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</si>
  <si>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</si>
  <si>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</si>
  <si>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</si>
  <si>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</si>
  <si>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</si>
  <si>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</si>
  <si>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</si>
  <si>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</si>
  <si>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</si>
  <si>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</si>
  <si>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</si>
  <si>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</si>
  <si>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</si>
  <si>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</si>
  <si>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</si>
  <si>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</si>
  <si>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</si>
  <si>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</si>
  <si>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</si>
  <si>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</si>
  <si>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</si>
  <si>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</si>
  <si>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</si>
  <si>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</si>
  <si>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</si>
  <si>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</si>
  <si>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</si>
  <si>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</si>
  <si>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</si>
  <si>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</si>
  <si>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</si>
  <si>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</si>
  <si>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</si>
  <si>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</si>
  <si>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</si>
  <si>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</si>
  <si>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</si>
  <si>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</si>
  <si>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</si>
  <si>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</si>
  <si>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</si>
  <si>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</si>
  <si>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</si>
  <si>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</si>
  <si>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</si>
  <si>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</si>
  <si>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</si>
  <si>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</si>
  <si>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</si>
  <si>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</si>
  <si>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</si>
  <si>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</si>
  <si>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</si>
  <si>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</si>
  <si>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</si>
  <si>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</si>
  <si>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</si>
  <si>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</si>
  <si>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</si>
  <si>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</si>
  <si>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</si>
  <si>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</si>
  <si>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</si>
  <si>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</si>
  <si>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</si>
  <si>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</si>
  <si>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</si>
  <si>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</si>
  <si>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</si>
  <si>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</si>
  <si>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</si>
  <si>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</si>
  <si>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</si>
  <si>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</si>
  <si>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</si>
  <si>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</si>
  <si>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</si>
  <si>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</si>
  <si>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</si>
  <si>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</si>
  <si>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</si>
  <si>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</si>
  <si>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</si>
  <si>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</si>
  <si>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</si>
  <si>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</si>
  <si>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</si>
  <si>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</si>
  <si>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</si>
  <si>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</si>
  <si>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</si>
  <si>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</si>
  <si>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</si>
  <si>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</si>
  <si>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</si>
  <si>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</si>
  <si>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</si>
  <si>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</si>
  <si>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</si>
  <si>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</si>
  <si>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</si>
  <si>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</si>
  <si>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</si>
  <si>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</si>
  <si>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</si>
  <si>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</si>
  <si>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</si>
  <si>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</si>
  <si>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</si>
  <si>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</si>
  <si>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</si>
  <si>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</si>
  <si>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</si>
  <si>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</si>
  <si>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</si>
  <si>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</si>
  <si>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</si>
  <si>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</si>
  <si>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</si>
  <si>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</si>
  <si>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</si>
  <si>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</si>
  <si>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</si>
  <si>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</si>
  <si>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</si>
  <si>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</si>
  <si>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</si>
  <si>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</si>
  <si>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</si>
  <si>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</si>
  <si>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</si>
  <si>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</si>
  <si>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</si>
  <si>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</si>
  <si>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</si>
  <si>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</si>
  <si>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</si>
  <si>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</si>
  <si>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</si>
  <si>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</si>
  <si>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</si>
  <si>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</si>
  <si>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</si>
  <si>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</si>
  <si>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</si>
  <si>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</si>
  <si>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</si>
  <si>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</si>
  <si>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</si>
  <si>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</si>
  <si>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</si>
  <si>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</si>
  <si>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</si>
  <si>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</si>
  <si>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</si>
  <si>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</si>
  <si>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</si>
  <si>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</si>
  <si>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</si>
  <si>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</si>
  <si>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</si>
  <si>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</si>
  <si>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</si>
  <si>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</si>
  <si>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</si>
  <si>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</si>
  <si>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</si>
  <si>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</si>
  <si>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</si>
  <si>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</si>
  <si>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</si>
  <si>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</si>
  <si>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</si>
  <si>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</si>
  <si>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</si>
  <si>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</si>
  <si>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</si>
  <si>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</si>
  <si>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</si>
  <si>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</si>
  <si>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</si>
  <si>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</si>
  <si>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</si>
  <si>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</si>
  <si>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</si>
  <si>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</si>
  <si>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</si>
  <si>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</si>
  <si>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</si>
  <si>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</si>
  <si>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</si>
  <si>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</si>
  <si>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</si>
  <si>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</si>
  <si>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</si>
  <si>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</si>
  <si>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</si>
  <si>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</si>
  <si>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</si>
  <si>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</si>
  <si>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</si>
  <si>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</si>
  <si>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</si>
  <si>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</si>
  <si>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</si>
  <si>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</si>
  <si>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</si>
  <si>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</si>
  <si>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</si>
  <si>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</si>
  <si>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</si>
  <si>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</si>
  <si>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</si>
  <si>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</si>
  <si>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</si>
  <si>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</si>
  <si>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</si>
  <si>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</si>
  <si>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</si>
  <si>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</si>
  <si>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</si>
  <si>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</si>
  <si>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</si>
  <si>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</si>
  <si>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</si>
  <si>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</si>
  <si>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</si>
  <si>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</si>
  <si>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</si>
  <si>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</si>
  <si>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</si>
  <si>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</si>
  <si>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</si>
  <si>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</si>
  <si>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</si>
  <si>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</si>
  <si>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</si>
  <si>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</si>
  <si>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</si>
  <si>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</si>
  <si>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</si>
  <si>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</si>
  <si>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</si>
  <si>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</si>
  <si>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</si>
  <si>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</si>
  <si>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</si>
  <si>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</si>
  <si>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</si>
  <si>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</si>
  <si>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</si>
  <si>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</si>
  <si>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</si>
  <si>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</si>
  <si>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</si>
  <si>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</si>
  <si>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</si>
  <si>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</si>
  <si>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</si>
  <si>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</si>
  <si>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</si>
  <si>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</si>
  <si>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</si>
  <si>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</si>
  <si>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</si>
  <si>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</si>
  <si>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</si>
  <si>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</si>
  <si>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</si>
  <si>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</si>
  <si>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</si>
  <si>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</si>
  <si>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</si>
  <si>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</si>
  <si>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</si>
  <si>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</si>
  <si>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</si>
  <si>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</si>
  <si>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</si>
  <si>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</si>
  <si>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</si>
  <si>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</si>
  <si>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</si>
  <si>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</si>
  <si>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</si>
  <si>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</si>
  <si>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</si>
  <si>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</si>
  <si>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</si>
  <si>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</si>
  <si>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</si>
  <si>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</si>
  <si>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</si>
  <si>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</si>
  <si>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</si>
  <si>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</si>
  <si>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</si>
  <si>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</si>
  <si>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</si>
  <si>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</si>
  <si>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</si>
  <si>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</si>
  <si>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</si>
  <si>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</si>
  <si>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</si>
  <si>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</si>
  <si>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</si>
  <si>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</si>
  <si>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</si>
  <si>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</si>
  <si>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</si>
  <si>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</si>
  <si>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</si>
  <si>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</si>
  <si>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</si>
  <si>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</si>
  <si>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</si>
  <si>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</si>
  <si>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</si>
  <si>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</si>
  <si>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</si>
  <si>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</si>
  <si>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</si>
  <si>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</si>
  <si>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</si>
  <si>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</si>
  <si>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</si>
  <si>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</si>
  <si>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</si>
  <si>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</si>
  <si>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</si>
  <si>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</si>
  <si>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</si>
  <si>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</si>
  <si>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</si>
  <si>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</si>
  <si>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</si>
  <si>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</si>
  <si>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</si>
  <si>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</si>
  <si>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</si>
  <si>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</si>
  <si>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</si>
  <si>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</si>
  <si>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</si>
  <si>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</si>
  <si>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</si>
  <si>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</si>
  <si>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</si>
  <si>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</si>
  <si>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</si>
  <si>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</si>
  <si>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</si>
  <si>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</si>
  <si>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</si>
  <si>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</si>
  <si>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</si>
  <si>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</si>
  <si>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</si>
  <si>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</si>
  <si>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</si>
  <si>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</si>
  <si>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</si>
  <si>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</si>
  <si>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</si>
  <si>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</si>
  <si>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</si>
  <si>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</si>
  <si>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</si>
  <si>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</si>
  <si>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</si>
  <si>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</si>
  <si>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</si>
  <si>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</si>
  <si>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</si>
  <si>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</si>
  <si>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</si>
  <si>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</si>
  <si>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</si>
  <si>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</si>
  <si>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</si>
  <si>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</si>
  <si>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</si>
  <si>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</si>
  <si>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</si>
  <si>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</si>
  <si>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</si>
  <si>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</si>
  <si>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</si>
  <si>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</si>
  <si>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</si>
  <si>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</si>
  <si>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</si>
  <si>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</si>
  <si>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</si>
  <si>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</si>
  <si>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</si>
  <si>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</si>
  <si>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</si>
  <si>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</si>
  <si>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</si>
  <si>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</si>
  <si>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</si>
  <si>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</si>
  <si>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</si>
  <si>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</si>
  <si>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</si>
  <si>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</si>
  <si>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</si>
  <si>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</si>
  <si>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</si>
  <si>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</si>
  <si>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</si>
  <si>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</si>
  <si>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</si>
  <si>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</si>
  <si>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</si>
  <si>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</si>
  <si>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</si>
  <si>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</si>
  <si>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</si>
  <si>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</si>
  <si>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</si>
  <si>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</si>
  <si>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</si>
  <si>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</si>
  <si>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</si>
  <si>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</si>
  <si>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</si>
  <si>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</si>
  <si>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</si>
  <si>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</si>
  <si>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</si>
  <si>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</si>
  <si>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</si>
  <si>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</si>
  <si>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</si>
  <si>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</si>
  <si>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</si>
  <si>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</si>
  <si>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</si>
  <si>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</si>
  <si>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</si>
  <si>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</si>
  <si>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</si>
  <si>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</si>
  <si>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</si>
  <si>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</si>
  <si>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</si>
  <si>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</si>
  <si>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</si>
  <si>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</si>
  <si>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</si>
  <si>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</si>
  <si>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</si>
  <si>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</si>
  <si>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</si>
  <si>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</si>
  <si>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</si>
  <si>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</si>
  <si>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</si>
  <si>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</si>
  <si>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</si>
  <si>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</si>
  <si>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</si>
  <si>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</si>
  <si>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</si>
  <si>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</si>
  <si>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</si>
  <si>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</si>
  <si>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</si>
  <si>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</si>
  <si>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</si>
  <si>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</si>
  <si>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</si>
  <si>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</si>
  <si>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</si>
  <si>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</si>
  <si>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</si>
  <si>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</si>
  <si>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</si>
  <si>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</si>
  <si>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</si>
  <si>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</si>
  <si>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</si>
  <si>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</si>
  <si>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</si>
  <si>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</si>
  <si>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</si>
  <si>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</si>
  <si>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</si>
  <si>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</si>
  <si>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</si>
  <si>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</si>
  <si>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</si>
  <si>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</si>
  <si>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</si>
  <si>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</si>
  <si>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</si>
  <si>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</si>
  <si>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</si>
  <si>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</si>
  <si>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</si>
  <si>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</si>
  <si>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</si>
  <si>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</si>
  <si>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</si>
  <si>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</si>
  <si>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</si>
  <si>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</si>
  <si>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</si>
  <si>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</si>
  <si>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</si>
  <si>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</si>
  <si>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</si>
  <si>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</si>
  <si>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</si>
  <si>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</si>
  <si>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</si>
  <si>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</si>
  <si>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</si>
  <si>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</si>
  <si>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</si>
  <si>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</si>
  <si>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</si>
  <si>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</si>
  <si>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</si>
  <si>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</si>
  <si>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</si>
  <si>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</si>
  <si>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</si>
  <si>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</si>
  <si>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</si>
  <si>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</si>
  <si>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</si>
  <si>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</si>
  <si>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</si>
  <si>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</si>
  <si>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</si>
  <si>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</si>
  <si>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</si>
  <si>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</si>
  <si>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</si>
  <si>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</si>
  <si>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</si>
  <si>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</si>
  <si>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</si>
  <si>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</si>
  <si>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</si>
  <si>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</si>
  <si>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</si>
  <si>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</si>
  <si>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</si>
  <si>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</si>
  <si>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</si>
  <si>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</si>
  <si>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</si>
  <si>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</si>
  <si>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</si>
  <si>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</si>
  <si>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</si>
  <si>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</si>
  <si>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</si>
  <si>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</si>
  <si>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</si>
  <si>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</si>
  <si>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</si>
  <si>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</si>
  <si>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</si>
  <si>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</si>
  <si>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</si>
  <si>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</si>
  <si>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</si>
  <si>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</si>
  <si>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</si>
  <si>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</si>
  <si>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</si>
  <si>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</si>
  <si>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</si>
  <si>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</si>
  <si>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</si>
  <si>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</si>
  <si>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</si>
  <si>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</si>
  <si>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</si>
  <si>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</si>
  <si>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</si>
  <si>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</si>
  <si>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</si>
  <si>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</si>
  <si>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</si>
  <si>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</si>
  <si>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</si>
  <si>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</si>
  <si>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</si>
  <si>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</si>
  <si>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</si>
  <si>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</si>
  <si>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</si>
  <si>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</si>
  <si>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</si>
  <si>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</si>
  <si>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</si>
  <si>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</si>
  <si>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</si>
  <si>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</si>
  <si>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</si>
  <si>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</si>
  <si>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</si>
  <si>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</si>
  <si>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</si>
  <si>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</si>
  <si>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</si>
  <si>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</si>
  <si>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</si>
  <si>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</si>
  <si>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</si>
  <si>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</si>
  <si>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</si>
  <si>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</si>
  <si>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</si>
  <si>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</si>
  <si>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</si>
  <si>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</si>
  <si>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</si>
  <si>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</si>
  <si>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</si>
  <si>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</si>
  <si>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</si>
  <si>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</si>
  <si>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</si>
  <si>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</si>
  <si>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</si>
  <si>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</si>
  <si>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</si>
  <si>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</si>
  <si>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</si>
  <si>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</si>
  <si>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</si>
  <si>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</si>
  <si>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</si>
  <si>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</si>
  <si>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</si>
  <si>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</si>
  <si>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</si>
  <si>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</si>
  <si>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</si>
  <si>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</si>
  <si>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</si>
  <si>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</si>
  <si>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</si>
  <si>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</si>
  <si>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</si>
  <si>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</si>
  <si>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</si>
  <si>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</si>
  <si>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</si>
  <si>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</si>
  <si>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</si>
  <si>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</si>
  <si>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</si>
  <si>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</si>
  <si>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</si>
  <si>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</si>
  <si>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</si>
  <si>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</si>
  <si>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</si>
  <si>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</si>
  <si>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</si>
  <si>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</si>
  <si>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</si>
  <si>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</si>
  <si>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</si>
  <si>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</si>
  <si>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</si>
  <si>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</si>
  <si>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</si>
  <si>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</si>
  <si>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</si>
  <si>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</si>
  <si>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</si>
  <si>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</si>
  <si>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</si>
  <si>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</si>
  <si>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</si>
  <si>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</si>
  <si>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</si>
  <si>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</si>
  <si>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</si>
  <si>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</si>
  <si>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</si>
  <si>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</si>
  <si>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</si>
  <si>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</si>
  <si>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</si>
  <si>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</si>
  <si>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</si>
  <si>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</si>
  <si>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</si>
  <si>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</si>
  <si>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</si>
  <si>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</si>
  <si>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</si>
  <si>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</si>
  <si>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</si>
  <si>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</si>
  <si>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</si>
  <si>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</si>
  <si>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</si>
  <si>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</si>
  <si>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</si>
  <si>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</si>
  <si>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</si>
  <si>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</si>
  <si>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</si>
  <si>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</si>
  <si>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</si>
  <si>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</si>
  <si>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</si>
  <si>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</si>
  <si>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</si>
  <si>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</si>
  <si>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</si>
  <si>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</si>
  <si>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</si>
  <si>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</si>
  <si>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</si>
  <si>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</si>
  <si>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</si>
  <si>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</si>
  <si>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</si>
  <si>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</si>
  <si>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</si>
  <si>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</si>
  <si>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</si>
  <si>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</si>
  <si>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</si>
  <si>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</si>
  <si>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</si>
  <si>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</si>
  <si>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</si>
  <si>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</si>
  <si>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</si>
  <si>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</si>
  <si>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</si>
  <si>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</si>
  <si>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</si>
  <si>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</si>
  <si>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</si>
  <si>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</si>
  <si>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</si>
  <si>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</si>
  <si>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</si>
  <si>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</si>
  <si>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</si>
  <si>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</si>
  <si>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</si>
  <si>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</si>
  <si>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</si>
  <si>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</si>
  <si>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</si>
  <si>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</si>
  <si>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</si>
  <si>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</si>
  <si>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</si>
  <si>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</si>
  <si>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</si>
  <si>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</si>
  <si>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</si>
  <si>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</si>
  <si>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</si>
  <si>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</si>
  <si>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</si>
  <si>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</si>
  <si>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</si>
  <si>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</si>
  <si>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</si>
  <si>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</si>
  <si>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</si>
  <si>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</si>
  <si>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</si>
  <si>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</si>
  <si>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</si>
  <si>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</si>
  <si>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</si>
  <si>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</si>
  <si>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</si>
  <si>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</si>
  <si>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</si>
  <si>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</si>
  <si>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</si>
  <si>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</si>
  <si>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</si>
  <si>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</si>
  <si>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</si>
  <si>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</si>
  <si>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</si>
  <si>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</si>
  <si>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</si>
  <si>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</si>
  <si>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</si>
  <si>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</si>
  <si>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</si>
  <si>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</si>
  <si>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</si>
  <si>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</si>
  <si>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</si>
  <si>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</si>
  <si>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</si>
  <si>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</si>
  <si>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</si>
  <si>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</si>
  <si>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</si>
  <si>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</si>
  <si>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</si>
  <si>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</si>
  <si>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</si>
  <si>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</si>
  <si>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</si>
  <si>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</si>
  <si>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</si>
  <si>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</si>
  <si>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</si>
  <si>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</si>
  <si>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</si>
  <si>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</si>
  <si>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</si>
  <si>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</si>
  <si>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</si>
  <si>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</si>
  <si>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</si>
  <si>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</si>
  <si>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</si>
  <si>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</si>
  <si>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</si>
  <si>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</si>
  <si>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</si>
  <si>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</si>
  <si>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</si>
  <si>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</si>
  <si>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</si>
  <si>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</si>
  <si>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</si>
  <si>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</si>
  <si>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</si>
  <si>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</si>
  <si>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</si>
  <si>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</si>
  <si>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</si>
  <si>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</si>
  <si>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</si>
  <si>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</si>
  <si>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</si>
  <si>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</si>
  <si>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</si>
  <si>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</si>
  <si>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</si>
  <si>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</si>
  <si>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</si>
  <si>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</si>
  <si>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</si>
  <si>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</si>
  <si>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</si>
  <si>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</si>
  <si>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</si>
  <si>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</si>
  <si>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</si>
  <si>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</si>
  <si>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</si>
  <si>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</si>
  <si>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</si>
  <si>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</si>
  <si>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</si>
  <si>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</si>
  <si>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</si>
  <si>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</si>
  <si>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</si>
  <si>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</si>
  <si>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</si>
  <si>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</si>
  <si>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</si>
  <si>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</si>
  <si>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</si>
  <si>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</si>
  <si>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</si>
  <si>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</si>
  <si>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</si>
  <si>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</si>
  <si>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</si>
  <si>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</si>
  <si>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</si>
  <si>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</si>
  <si>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</si>
  <si>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</si>
  <si>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</si>
  <si>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</si>
  <si>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</si>
  <si>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</si>
  <si>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</si>
  <si>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</si>
  <si>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</si>
  <si>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</si>
  <si>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</si>
  <si>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</si>
  <si>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</si>
  <si>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</si>
  <si>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</si>
  <si>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</si>
  <si>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</si>
  <si>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</si>
  <si>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</si>
  <si>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</si>
  <si>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</si>
  <si>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</si>
  <si>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</si>
  <si>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</si>
  <si>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</si>
  <si>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</si>
  <si>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</si>
  <si>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</si>
  <si>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</si>
  <si>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</si>
  <si>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</si>
  <si>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</si>
  <si>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</si>
  <si>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</si>
  <si>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</si>
  <si>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</si>
  <si>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</si>
  <si>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</si>
  <si>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</si>
  <si>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</si>
  <si>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</si>
  <si>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</si>
  <si>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</si>
  <si>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</si>
  <si>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</si>
  <si>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</si>
  <si>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</si>
  <si>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</si>
  <si>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</si>
  <si>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</si>
  <si>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</si>
  <si>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</si>
  <si>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</si>
  <si>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</si>
  <si>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</si>
  <si>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</si>
  <si>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</si>
  <si>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</si>
  <si>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</si>
  <si>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</si>
  <si>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</si>
  <si>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</si>
  <si>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</si>
  <si>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</si>
  <si>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</si>
  <si>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</si>
  <si>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</si>
  <si>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</si>
  <si>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</si>
  <si>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</si>
  <si>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</si>
  <si>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</si>
  <si>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</si>
  <si>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</si>
  <si>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</si>
  <si>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</si>
  <si>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</si>
  <si>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</si>
  <si>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</si>
  <si>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</si>
  <si>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</si>
  <si>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</si>
  <si>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</si>
  <si>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</si>
  <si>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</si>
  <si>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</si>
  <si>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</si>
  <si>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</si>
  <si>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</si>
  <si>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</si>
  <si>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</si>
  <si>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</si>
  <si>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</si>
  <si>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</si>
  <si>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</si>
  <si>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</si>
  <si>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</si>
  <si>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</si>
  <si>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</si>
  <si>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</si>
  <si>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</si>
  <si>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</si>
  <si>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</si>
  <si>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</si>
  <si>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</si>
  <si>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</si>
  <si>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</si>
  <si>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</si>
  <si>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</si>
  <si>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</si>
  <si>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</si>
  <si>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</si>
  <si>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</si>
  <si>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</si>
  <si>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</si>
  <si>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</si>
  <si>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</si>
  <si>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</si>
  <si>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</si>
  <si>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</si>
  <si>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</si>
  <si>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</si>
  <si>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</si>
  <si>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</si>
  <si>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</si>
  <si>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</si>
  <si>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</si>
  <si>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</si>
  <si>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</si>
  <si>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</si>
  <si>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</si>
  <si>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</si>
  <si>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</si>
  <si>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</si>
  <si>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</si>
  <si>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</si>
  <si>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</si>
  <si>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</si>
  <si>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</si>
  <si>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</si>
  <si>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</si>
  <si>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</si>
  <si>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</si>
  <si>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</si>
  <si>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</si>
  <si>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</si>
  <si>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</si>
  <si>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</si>
  <si>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</si>
  <si>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</si>
  <si>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</si>
  <si>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</si>
  <si>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</si>
  <si>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</si>
  <si>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</si>
  <si>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</si>
  <si>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</si>
  <si>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</si>
  <si>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</si>
  <si>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</si>
  <si>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</si>
  <si>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</si>
  <si>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</si>
  <si>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</si>
  <si>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</si>
  <si>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</si>
  <si>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</si>
  <si>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</si>
  <si>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</si>
  <si>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</si>
  <si>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</si>
  <si>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</si>
  <si>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</si>
  <si>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</si>
  <si>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</si>
  <si>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</si>
  <si>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</si>
  <si>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</si>
  <si>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</si>
  <si>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</si>
  <si>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</si>
  <si>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</si>
  <si>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</si>
  <si>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</si>
  <si>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</si>
  <si>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</si>
  <si>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</si>
  <si>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</si>
  <si>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</si>
  <si>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</si>
  <si>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</si>
  <si>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</si>
  <si>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</si>
  <si>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</si>
  <si>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</si>
  <si>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</si>
  <si>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</si>
  <si>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</si>
  <si>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</si>
  <si>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</si>
  <si>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</si>
  <si>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</si>
  <si>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</si>
  <si>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</si>
  <si>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</si>
  <si>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</si>
  <si>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</si>
  <si>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</si>
  <si>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</si>
  <si>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</si>
  <si>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</si>
  <si>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</si>
  <si>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</si>
  <si>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</si>
  <si>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</si>
  <si>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</si>
  <si>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</si>
  <si>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</si>
  <si>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</si>
  <si>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</si>
  <si>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</si>
  <si>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</si>
  <si>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</si>
  <si>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</si>
  <si>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</si>
  <si>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</si>
  <si>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</si>
  <si>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</si>
  <si>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</si>
  <si>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</si>
  <si>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</si>
  <si>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</si>
  <si>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</si>
  <si>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</si>
  <si>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</si>
  <si>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</si>
  <si>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</si>
  <si>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</si>
  <si>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</si>
  <si>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</si>
  <si>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</si>
  <si>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</si>
  <si>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</si>
  <si>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</si>
  <si>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</si>
  <si>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</si>
  <si>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</si>
  <si>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</si>
  <si>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</si>
  <si>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</si>
  <si>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</si>
  <si>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</si>
  <si>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</si>
  <si>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</si>
  <si>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</si>
  <si>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</si>
  <si>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</si>
  <si>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</si>
  <si>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</si>
  <si>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</si>
  <si>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</si>
  <si>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</si>
  <si>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</si>
  <si>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</si>
  <si>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</si>
  <si>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</si>
  <si>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</si>
  <si>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</si>
  <si>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</si>
  <si>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</si>
  <si>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</si>
  <si>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</si>
  <si>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</si>
  <si>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</si>
  <si>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</si>
  <si>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</si>
  <si>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</si>
  <si>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</si>
  <si>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</si>
  <si>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</si>
  <si>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</si>
  <si>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</si>
  <si>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</si>
  <si>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</si>
  <si>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</si>
  <si>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</si>
  <si>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</si>
  <si>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</si>
  <si>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</si>
  <si>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</si>
  <si>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</si>
  <si>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</si>
  <si>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</si>
  <si>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</si>
  <si>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</si>
  <si>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</si>
  <si>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</si>
  <si>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</si>
  <si>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</si>
  <si>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</si>
  <si>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</si>
  <si>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</si>
  <si>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</si>
  <si>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</si>
  <si>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</si>
  <si>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</si>
  <si>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</si>
  <si>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</si>
  <si>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</si>
  <si>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</si>
  <si>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</si>
  <si>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</si>
  <si>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</si>
  <si>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</si>
  <si>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</si>
  <si>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</si>
  <si>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</si>
  <si>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</si>
  <si>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</si>
  <si>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</si>
  <si>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</si>
  <si>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</si>
  <si>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</si>
  <si>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</si>
  <si>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</si>
  <si>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</si>
  <si>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</si>
  <si>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</si>
  <si>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</si>
  <si>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</si>
  <si>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</si>
  <si>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</si>
  <si>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</si>
  <si>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</si>
  <si>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</si>
  <si>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</si>
  <si>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</si>
  <si>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</si>
  <si>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</si>
  <si>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</si>
  <si>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</si>
  <si>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</si>
  <si>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</si>
  <si>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</si>
  <si>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</si>
  <si>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</si>
  <si>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</si>
  <si>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</si>
  <si>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</si>
  <si>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</si>
  <si>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</si>
  <si>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</si>
  <si>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</si>
  <si>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</si>
  <si>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</si>
  <si>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</si>
  <si>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</si>
  <si>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</si>
  <si>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</si>
  <si>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</si>
  <si>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</si>
  <si>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</si>
  <si>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</si>
  <si>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</si>
  <si>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</si>
  <si>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</si>
  <si>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</si>
  <si>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</si>
  <si>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</si>
  <si>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</si>
  <si>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</si>
  <si>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</si>
  <si>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</si>
  <si>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</si>
  <si>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</si>
  <si>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</si>
  <si>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</si>
  <si>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</si>
  <si>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</si>
  <si>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</si>
  <si>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</si>
  <si>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</si>
  <si>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</si>
  <si>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</si>
  <si>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</si>
  <si>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</si>
  <si>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</si>
  <si>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</si>
  <si>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</si>
  <si>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</si>
  <si>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</si>
  <si>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</si>
  <si>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</si>
  <si>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</si>
  <si>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</si>
  <si>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</si>
  <si>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</si>
  <si>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</si>
  <si>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</si>
  <si>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</si>
  <si>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</si>
  <si>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</si>
  <si>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</si>
  <si>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</si>
  <si>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</si>
  <si>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</si>
  <si>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</si>
  <si>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</si>
  <si>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</si>
  <si>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</si>
  <si>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</si>
  <si>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</si>
  <si>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</si>
  <si>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</si>
  <si>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</si>
  <si>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</si>
  <si>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</si>
  <si>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</si>
  <si>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</si>
  <si>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</si>
  <si>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</si>
  <si>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</si>
  <si>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</si>
  <si>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</si>
  <si>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</si>
  <si>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</si>
  <si>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</si>
  <si>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</si>
  <si>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</si>
  <si>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</si>
  <si>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</si>
  <si>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</si>
  <si>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</si>
  <si>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</si>
  <si>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</si>
  <si>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</si>
  <si>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</si>
  <si>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</si>
  <si>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</si>
  <si>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</si>
  <si>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</si>
  <si>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</si>
  <si>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</si>
  <si>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</si>
  <si>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</si>
  <si>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</si>
  <si>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</si>
  <si>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</si>
  <si>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</si>
  <si>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</si>
  <si>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</si>
  <si>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</si>
  <si>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</si>
  <si>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</si>
  <si>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</si>
  <si>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</si>
  <si>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</si>
  <si>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</si>
  <si>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</si>
  <si>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</si>
  <si>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</si>
  <si>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</si>
  <si>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</si>
  <si>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</si>
  <si>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</si>
  <si>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</si>
  <si>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</si>
  <si>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</si>
  <si>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</si>
  <si>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</si>
  <si>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</si>
  <si>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</si>
  <si>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</si>
  <si>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</si>
  <si>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</si>
  <si>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</si>
  <si>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</si>
  <si>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</si>
  <si>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</si>
  <si>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</si>
  <si>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</si>
  <si>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</si>
  <si>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</si>
  <si>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</si>
  <si>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</si>
  <si>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</si>
  <si>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</si>
  <si>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</si>
  <si>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</si>
  <si>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</si>
  <si>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</si>
  <si>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</si>
  <si>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</si>
  <si>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</si>
  <si>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</si>
  <si>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</si>
  <si>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</si>
  <si>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</si>
  <si>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</si>
  <si>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</si>
  <si>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</si>
  <si>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</si>
  <si>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</si>
  <si>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</si>
  <si>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</si>
  <si>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</si>
  <si>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</si>
  <si>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</si>
  <si>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</si>
  <si>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</si>
  <si>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</si>
  <si>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</si>
  <si>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</si>
  <si>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</si>
  <si>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</si>
  <si>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</si>
  <si>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</si>
  <si>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</si>
  <si>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</si>
  <si>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</si>
  <si>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</si>
  <si>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</si>
  <si>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</si>
  <si>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</si>
  <si>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</si>
  <si>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</si>
  <si>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</si>
  <si>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</si>
  <si>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</si>
  <si>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</si>
  <si>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</si>
  <si>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</si>
  <si>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</si>
  <si>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</si>
  <si>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</si>
  <si>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</si>
  <si>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</si>
  <si>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</si>
  <si>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</si>
  <si>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</si>
  <si>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</si>
  <si>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</si>
  <si>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</si>
  <si>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</si>
  <si>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</si>
  <si>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</si>
  <si>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</si>
  <si>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</si>
  <si>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</si>
  <si>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</si>
  <si>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</si>
  <si>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</si>
  <si>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</si>
  <si>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</si>
  <si>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</si>
  <si>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</si>
  <si>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</si>
  <si>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</si>
  <si>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</si>
  <si>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</si>
  <si>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</si>
  <si>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</si>
  <si>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</si>
  <si>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</si>
  <si>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</si>
  <si>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</si>
  <si>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</si>
  <si>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</si>
  <si>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</si>
  <si>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</si>
  <si>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</si>
  <si>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</si>
  <si>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</si>
  <si>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</si>
  <si>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</si>
  <si>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</si>
  <si>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</si>
  <si>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</si>
  <si>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</si>
  <si>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</si>
  <si>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</si>
  <si>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</si>
  <si>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</si>
  <si>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</si>
  <si>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</si>
  <si>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</si>
  <si>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</si>
  <si>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</si>
  <si>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</si>
  <si>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</si>
  <si>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</si>
  <si>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</si>
  <si>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</si>
  <si>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</si>
  <si>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</si>
  <si>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</si>
  <si>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</si>
  <si>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</si>
  <si>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</si>
  <si>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</si>
  <si>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</si>
  <si>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</si>
  <si>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</si>
  <si>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</si>
  <si>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</si>
  <si>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</si>
  <si>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</si>
  <si>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</si>
  <si>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</si>
  <si>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</si>
  <si>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</si>
  <si>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</si>
  <si>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</si>
  <si>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</si>
  <si>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</si>
  <si>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</si>
  <si>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</si>
  <si>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</si>
  <si>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</si>
  <si>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</si>
  <si>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</si>
  <si>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</si>
  <si>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</si>
  <si>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</si>
  <si>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</si>
  <si>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</si>
  <si>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</si>
  <si>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</si>
  <si>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</si>
  <si>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</si>
  <si>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</si>
  <si>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</si>
  <si>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</si>
  <si>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</si>
  <si>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</si>
  <si>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</si>
  <si>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</si>
  <si>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</si>
  <si>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</si>
  <si>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</si>
  <si>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</si>
  <si>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</si>
  <si>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</si>
  <si>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</si>
  <si>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</si>
  <si>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</si>
  <si>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</si>
  <si>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</si>
  <si>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</si>
  <si>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</si>
  <si>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</si>
  <si>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</si>
  <si>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</si>
  <si>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</si>
  <si>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</si>
  <si>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</si>
  <si>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</si>
  <si>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</si>
  <si>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</si>
  <si>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</si>
  <si>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</si>
  <si>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</si>
  <si>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</si>
  <si>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</si>
  <si>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</si>
  <si>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</si>
  <si>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</si>
  <si>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</si>
  <si>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</si>
  <si>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</si>
  <si>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</si>
  <si>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</si>
  <si>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</si>
  <si>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</si>
  <si>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</si>
  <si>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</si>
  <si>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</si>
  <si>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</si>
  <si>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</si>
  <si>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</si>
  <si>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</si>
  <si>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</si>
  <si>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</si>
  <si>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</si>
  <si>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</si>
  <si>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</si>
  <si>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</si>
  <si>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</si>
  <si>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</si>
  <si>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</si>
  <si>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</si>
  <si>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</si>
  <si>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</si>
  <si>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</si>
  <si>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</si>
  <si>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</si>
  <si>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</si>
  <si>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</si>
  <si>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</si>
  <si>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</si>
  <si>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</si>
  <si>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</si>
  <si>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</si>
  <si>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</si>
  <si>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</si>
  <si>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</si>
  <si>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</si>
  <si>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</si>
  <si>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</si>
  <si>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</si>
  <si>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</si>
  <si>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</si>
  <si>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</si>
  <si>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</si>
  <si>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</si>
  <si>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</si>
  <si>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</si>
  <si>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</si>
  <si>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</si>
  <si>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</si>
  <si>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</si>
  <si>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</si>
  <si>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</si>
  <si>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</si>
  <si>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</si>
  <si>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</si>
  <si>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</si>
  <si>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</si>
  <si>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</si>
  <si>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</si>
  <si>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</si>
  <si>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</si>
  <si>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</si>
  <si>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</si>
  <si>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</si>
  <si>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</si>
  <si>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</si>
  <si>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</si>
  <si>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</si>
  <si>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</si>
  <si>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</si>
  <si>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</si>
  <si>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</si>
  <si>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</si>
  <si>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</si>
  <si>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</si>
  <si>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</si>
  <si>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</si>
  <si>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</si>
  <si>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</si>
  <si>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</si>
  <si>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</si>
  <si>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</si>
  <si>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</si>
  <si>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</si>
  <si>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</si>
  <si>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</si>
  <si>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</si>
  <si>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</si>
  <si>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</si>
  <si>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</si>
  <si>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</si>
  <si>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</si>
  <si>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</si>
  <si>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</si>
  <si>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</si>
  <si>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</si>
  <si>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</si>
  <si>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</si>
  <si>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</si>
  <si>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</si>
  <si>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</si>
  <si>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</si>
  <si>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</si>
  <si>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</si>
  <si>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</si>
  <si>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</si>
  <si>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</si>
  <si>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</si>
  <si>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</si>
  <si>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</si>
  <si>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</si>
  <si>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</si>
  <si>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</si>
  <si>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</si>
  <si>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</si>
  <si>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</si>
  <si>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</si>
  <si>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</si>
  <si>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</si>
  <si>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</si>
  <si>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</si>
  <si>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</si>
  <si>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</si>
  <si>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</si>
  <si>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</si>
  <si>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</si>
  <si>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</si>
  <si>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</si>
  <si>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</si>
  <si>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</si>
  <si>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</si>
  <si>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</si>
  <si>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</si>
  <si>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</si>
  <si>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</si>
  <si>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</si>
  <si>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</si>
  <si>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</si>
  <si>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</si>
  <si>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</si>
  <si>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</si>
  <si>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</si>
  <si>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</si>
  <si>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</si>
  <si>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</si>
  <si>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</si>
  <si>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</si>
  <si>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</si>
  <si>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</si>
  <si>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</si>
  <si>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</si>
  <si>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</si>
  <si>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</si>
  <si>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</si>
  <si>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</si>
  <si>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</si>
  <si>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</si>
  <si>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</si>
  <si>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</si>
  <si>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</si>
  <si>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</si>
  <si>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</si>
  <si>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</si>
  <si>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</si>
  <si>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</si>
  <si>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</si>
  <si>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</si>
  <si>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</si>
  <si>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</si>
  <si>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</si>
  <si>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</si>
  <si>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</si>
  <si>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</si>
  <si>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</si>
  <si>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</si>
  <si>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</si>
  <si>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</si>
  <si>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</si>
  <si>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</si>
  <si>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</si>
  <si>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</si>
  <si>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</si>
  <si>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</si>
  <si>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</si>
  <si>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</si>
  <si>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</si>
  <si>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</si>
  <si>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</si>
  <si>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</si>
  <si>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</si>
  <si>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</si>
  <si>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</si>
  <si>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</si>
  <si>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</si>
  <si>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</si>
  <si>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</si>
  <si>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</si>
  <si>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</si>
  <si>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</si>
  <si>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</si>
  <si>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</si>
  <si>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</si>
  <si>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</si>
  <si>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</si>
  <si>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</si>
  <si>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</si>
  <si>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</si>
  <si>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</si>
  <si>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</si>
  <si>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</si>
  <si>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</si>
  <si>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</si>
  <si>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</si>
  <si>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</si>
  <si>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</si>
  <si>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</si>
  <si>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</si>
  <si>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</si>
  <si>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</si>
  <si>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</si>
  <si>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</si>
  <si>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</si>
  <si>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</si>
  <si>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</si>
  <si>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</si>
  <si>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</si>
  <si>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</si>
  <si>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</si>
  <si>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</si>
  <si>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</si>
  <si>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</si>
  <si>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</si>
  <si>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</si>
  <si>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</si>
  <si>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</si>
  <si>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</si>
  <si>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</si>
  <si>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</si>
  <si>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</si>
  <si>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</si>
  <si>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</si>
  <si>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</si>
  <si>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</si>
  <si>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</si>
  <si>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</si>
  <si>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</si>
  <si>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</si>
  <si>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</si>
  <si>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</si>
  <si>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</si>
  <si>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</si>
  <si>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</si>
  <si>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</si>
  <si>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</si>
  <si>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</si>
  <si>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</si>
  <si>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</si>
  <si>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</si>
  <si>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</si>
  <si>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</si>
  <si>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</si>
  <si>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</si>
  <si>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</si>
  <si>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</si>
  <si>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</si>
  <si>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</si>
  <si>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</si>
  <si>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</si>
  <si>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</si>
  <si>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</si>
  <si>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</si>
  <si>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</si>
  <si>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</si>
  <si>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</si>
  <si>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</si>
  <si>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</si>
  <si>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</si>
  <si>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</si>
  <si>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</si>
  <si>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</si>
  <si>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</si>
  <si>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</si>
  <si>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</si>
  <si>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</si>
  <si>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</si>
  <si>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</si>
  <si>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</si>
  <si>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</si>
  <si>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</si>
  <si>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</si>
  <si>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</si>
  <si>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</si>
  <si>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</si>
  <si>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</si>
  <si>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</si>
  <si>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</si>
  <si>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</si>
  <si>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</si>
  <si>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</si>
  <si>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</si>
  <si>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</si>
  <si>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</si>
  <si>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</si>
  <si>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</si>
  <si>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</si>
  <si>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</si>
  <si>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</si>
  <si>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</si>
  <si>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</si>
  <si>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</si>
  <si>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</si>
  <si>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</si>
  <si>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</si>
  <si>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</si>
  <si>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</si>
  <si>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</si>
  <si>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</si>
  <si>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</si>
  <si>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</si>
  <si>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</si>
  <si>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</si>
  <si>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</si>
  <si>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</si>
  <si>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</si>
  <si>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</si>
  <si>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</si>
  <si>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</si>
  <si>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</si>
  <si>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</si>
  <si>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</si>
  <si>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</si>
  <si>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</si>
  <si>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</si>
  <si>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</si>
  <si>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</si>
  <si>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</si>
  <si>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</si>
  <si>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</si>
  <si>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</si>
  <si>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</si>
  <si>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</si>
  <si>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</si>
  <si>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</si>
  <si>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</si>
  <si>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</si>
  <si>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</si>
  <si>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</si>
  <si>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</si>
  <si>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</si>
  <si>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</si>
  <si>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</si>
  <si>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</si>
  <si>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</si>
  <si>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</si>
  <si>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</si>
  <si>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</si>
  <si>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</si>
  <si>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</si>
  <si>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</si>
  <si>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</si>
  <si>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</si>
  <si>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</si>
  <si>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</si>
  <si>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</si>
  <si>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</si>
  <si>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</si>
  <si>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</si>
  <si>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</si>
  <si>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</si>
  <si>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</si>
  <si>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</si>
  <si>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</si>
  <si>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</si>
  <si>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</si>
  <si>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</si>
  <si>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</si>
  <si>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</si>
  <si>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</si>
  <si>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</si>
  <si>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</si>
  <si>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</si>
  <si>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</si>
  <si>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</si>
  <si>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</si>
  <si>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</si>
  <si>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</si>
  <si>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</si>
  <si>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</si>
  <si>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</si>
  <si>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</si>
  <si>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</si>
  <si>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</si>
  <si>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</si>
  <si>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</si>
  <si>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</si>
  <si>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</si>
  <si>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</si>
  <si>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</si>
  <si>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</si>
  <si>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</si>
  <si>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</si>
  <si>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</si>
  <si>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</si>
  <si>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</si>
  <si>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</si>
  <si>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</si>
  <si>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</si>
  <si>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</si>
  <si>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</si>
  <si>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</si>
  <si>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</si>
  <si>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</si>
  <si>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</si>
  <si>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</si>
  <si>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</si>
  <si>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</si>
  <si>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</si>
  <si>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</si>
  <si>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</si>
  <si>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</si>
  <si>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</si>
  <si>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</si>
  <si>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</si>
  <si>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</si>
  <si>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</si>
  <si>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</si>
  <si>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</si>
  <si>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</si>
  <si>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</si>
  <si>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</si>
  <si>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</si>
  <si>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</si>
  <si>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</si>
  <si>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</si>
  <si>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</si>
  <si>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</si>
  <si>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</si>
  <si>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</si>
  <si>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</si>
  <si>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</si>
  <si>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</si>
  <si>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</si>
  <si>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</si>
  <si>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</si>
  <si>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</si>
  <si>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</si>
  <si>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</si>
  <si>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</si>
  <si>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</si>
  <si>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</si>
  <si>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</si>
  <si>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</si>
  <si>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</si>
  <si>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</si>
  <si>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</si>
  <si>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</si>
  <si>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</si>
  <si>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</si>
  <si>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</si>
  <si>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</si>
  <si>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</si>
  <si>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</si>
  <si>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</si>
  <si>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</si>
  <si>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</si>
  <si>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</si>
  <si>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</si>
  <si>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</si>
  <si>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</si>
  <si>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</si>
  <si>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</si>
  <si>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</si>
  <si>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</si>
  <si>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</si>
  <si>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</si>
  <si>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</si>
  <si>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</si>
  <si>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</si>
  <si>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</si>
  <si>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</si>
  <si>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</si>
  <si>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</si>
  <si>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</si>
  <si>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</si>
  <si>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</si>
  <si>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</si>
  <si>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</si>
  <si>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</si>
  <si>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</si>
  <si>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</si>
  <si>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</si>
  <si>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</si>
  <si>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</si>
  <si>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</si>
  <si>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</si>
  <si>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</si>
  <si>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</si>
  <si>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</si>
  <si>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</si>
  <si>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</si>
  <si>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</si>
  <si>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</si>
  <si>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</si>
  <si>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</si>
  <si>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</si>
  <si>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</si>
  <si>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</si>
  <si>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</si>
  <si>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</si>
  <si>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</si>
  <si>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</si>
  <si>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</si>
  <si>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</si>
  <si>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</si>
  <si>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</si>
  <si>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</si>
  <si>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</si>
  <si>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</si>
  <si>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</si>
  <si>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</si>
  <si>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</si>
  <si>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</si>
  <si>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</si>
  <si>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</si>
  <si>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</si>
  <si>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</si>
  <si>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</si>
  <si>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</si>
  <si>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</si>
  <si>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</si>
  <si>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</si>
  <si>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</si>
  <si>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</si>
  <si>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</si>
  <si>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</si>
  <si>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</si>
  <si>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</si>
  <si>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</si>
  <si>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</si>
  <si>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</si>
  <si>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</si>
  <si>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</si>
  <si>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</si>
  <si>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</si>
  <si>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</si>
  <si>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</si>
  <si>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</si>
  <si>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</si>
  <si>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</si>
  <si>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</si>
  <si>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</si>
  <si>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</si>
  <si>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</si>
  <si>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</si>
  <si>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</si>
  <si>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</si>
  <si>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</si>
  <si>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</si>
  <si>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</si>
  <si>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</si>
  <si>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</si>
  <si>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</si>
  <si>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</si>
  <si>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</si>
  <si>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</si>
  <si>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</si>
  <si>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</si>
  <si>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</si>
  <si>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</si>
  <si>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</si>
  <si>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</si>
  <si>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</si>
  <si>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</si>
  <si>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</si>
  <si>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</si>
  <si>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</si>
  <si>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</si>
  <si>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</si>
  <si>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</si>
  <si>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</si>
  <si>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</si>
  <si>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</si>
  <si>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</si>
  <si>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</si>
  <si>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</si>
  <si>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</si>
  <si>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</si>
  <si>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</si>
  <si>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</si>
  <si>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</si>
  <si>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</si>
  <si>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</si>
  <si>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</si>
  <si>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</si>
  <si>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</si>
  <si>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</si>
  <si>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</si>
  <si>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</si>
  <si>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</si>
  <si>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</si>
  <si>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</si>
  <si>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</si>
  <si>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</si>
  <si>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</si>
  <si>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</si>
  <si>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</si>
  <si>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</si>
  <si>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</si>
  <si>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</si>
  <si>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</si>
  <si>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</si>
  <si>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</si>
  <si>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</si>
  <si>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</si>
  <si>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</si>
  <si>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</si>
  <si>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</si>
  <si>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</si>
  <si>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</si>
  <si>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</si>
  <si>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</si>
  <si>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</si>
  <si>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</si>
  <si>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</si>
  <si>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</si>
  <si>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</si>
  <si>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</si>
  <si>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</si>
  <si>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</si>
  <si>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</si>
  <si>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</si>
  <si>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</si>
  <si>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</si>
  <si>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</si>
  <si>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</si>
  <si>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</si>
  <si>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</si>
  <si>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</si>
  <si>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</si>
  <si>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</si>
  <si>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</si>
  <si>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</si>
  <si>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</si>
  <si>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</si>
  <si>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</si>
  <si>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</si>
  <si>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</si>
  <si>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</si>
  <si>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</si>
  <si>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</si>
  <si>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</si>
  <si>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</si>
  <si>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</si>
  <si>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</si>
  <si>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</si>
  <si>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</si>
  <si>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</si>
  <si>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</si>
  <si>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</si>
  <si>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</si>
  <si>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</si>
  <si>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</si>
  <si>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</si>
  <si>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</si>
  <si>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</si>
  <si>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</si>
  <si>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</si>
  <si>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</si>
  <si>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</si>
  <si>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</si>
  <si>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</si>
  <si>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</si>
  <si>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</si>
  <si>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</si>
  <si>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</si>
  <si>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</si>
  <si>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</si>
  <si>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</si>
  <si>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</si>
  <si>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</si>
  <si>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</si>
  <si>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</si>
  <si>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</si>
  <si>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</si>
  <si>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</si>
  <si>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</si>
  <si>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</si>
  <si>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</si>
  <si>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</si>
  <si>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</si>
  <si>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</si>
  <si>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</si>
  <si>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</si>
  <si>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</si>
  <si>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</si>
  <si>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</si>
  <si>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</si>
  <si>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</si>
  <si>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</si>
  <si>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</si>
  <si>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</si>
  <si>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</si>
  <si>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</si>
  <si>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</si>
  <si>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</si>
  <si>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</si>
  <si>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</si>
  <si>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</si>
  <si>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</si>
  <si>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</si>
  <si>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</si>
  <si>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</si>
  <si>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</si>
  <si>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</si>
  <si>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</si>
  <si>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</si>
  <si>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</si>
  <si>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</si>
  <si>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</si>
  <si>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</si>
  <si>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</si>
  <si>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</si>
  <si>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</si>
  <si>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</si>
  <si>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</si>
  <si>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</si>
  <si>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</si>
  <si>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</si>
  <si>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</si>
  <si>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</si>
  <si>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</si>
  <si>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</si>
  <si>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</si>
  <si>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</si>
  <si>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</si>
  <si>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</si>
  <si>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</si>
  <si>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</si>
  <si>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</si>
  <si>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</si>
  <si>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</si>
  <si>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</si>
  <si>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</si>
  <si>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</si>
  <si>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</si>
  <si>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</si>
  <si>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</si>
  <si>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</si>
  <si>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</si>
  <si>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</si>
  <si>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</si>
  <si>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</si>
  <si>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</si>
  <si>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</si>
  <si>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</si>
  <si>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</si>
  <si>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</si>
  <si>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</si>
  <si>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</si>
  <si>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</si>
  <si>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</si>
  <si>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</si>
  <si>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</si>
  <si>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</si>
  <si>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</si>
  <si>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</si>
  <si>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</si>
  <si>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</si>
  <si>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</si>
  <si>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</si>
  <si>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</si>
  <si>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</si>
  <si>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</si>
  <si>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</si>
  <si>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</si>
  <si>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</si>
  <si>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</si>
  <si>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</si>
  <si>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</si>
  <si>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</si>
  <si>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</si>
  <si>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</si>
  <si>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</si>
  <si>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</si>
  <si>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</si>
  <si>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</si>
  <si>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</si>
  <si>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</si>
  <si>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</si>
  <si>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</si>
  <si>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</si>
  <si>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</si>
  <si>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</si>
  <si>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</si>
  <si>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</si>
  <si>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</si>
  <si>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</si>
  <si>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</si>
  <si>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</si>
  <si>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</si>
  <si>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</si>
  <si>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</si>
  <si>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</si>
  <si>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</si>
  <si>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</si>
  <si>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</si>
  <si>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</si>
  <si>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</si>
  <si>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</si>
  <si>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</si>
  <si>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</si>
  <si>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</si>
  <si>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</si>
  <si>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</si>
  <si>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</si>
  <si>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</si>
  <si>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</si>
  <si>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</si>
  <si>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</si>
  <si>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</si>
  <si>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</si>
  <si>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</si>
  <si>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</si>
  <si>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</si>
  <si>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</si>
  <si>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</si>
  <si>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</si>
  <si>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</si>
  <si>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</si>
  <si>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</si>
  <si>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</si>
  <si>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</si>
  <si>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</si>
  <si>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</si>
  <si>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</si>
  <si>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</si>
  <si>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</si>
  <si>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</si>
  <si>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</si>
  <si>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</si>
  <si>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</si>
  <si>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</si>
  <si>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</si>
  <si>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</si>
  <si>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</si>
  <si>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</si>
  <si>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</si>
  <si>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</si>
  <si>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</si>
  <si>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</si>
  <si>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</si>
  <si>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</si>
  <si>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</si>
  <si>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</si>
  <si>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</si>
  <si>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</si>
  <si>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</si>
  <si>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</si>
  <si>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</si>
  <si>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</si>
  <si>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</si>
  <si>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</si>
  <si>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</si>
  <si>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</si>
  <si>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</si>
  <si>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</si>
  <si>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</si>
  <si>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</si>
  <si>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</si>
  <si>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</si>
  <si>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</si>
  <si>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</si>
  <si>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</si>
  <si>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</si>
  <si>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</si>
  <si>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</si>
  <si>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</si>
  <si>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</si>
  <si>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</si>
  <si>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</si>
  <si>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</si>
  <si>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</si>
  <si>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</si>
  <si>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</si>
  <si>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</si>
  <si>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</si>
  <si>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</si>
  <si>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</si>
  <si>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</si>
  <si>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</si>
  <si>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</si>
  <si>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</si>
  <si>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</si>
  <si>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</si>
  <si>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</si>
  <si>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</si>
  <si>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</si>
  <si>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</si>
  <si>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</si>
  <si>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</si>
  <si>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</si>
  <si>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</si>
  <si>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</si>
  <si>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</si>
  <si>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</si>
  <si>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</si>
  <si>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</si>
  <si>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</si>
  <si>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</si>
  <si>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</si>
  <si>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</si>
  <si>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</si>
  <si>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</si>
  <si>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</si>
  <si>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</si>
  <si>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</si>
  <si>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</si>
  <si>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</si>
  <si>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</si>
  <si>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</si>
  <si>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</si>
  <si>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</si>
  <si>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</si>
  <si>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</si>
  <si>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</si>
  <si>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</si>
  <si>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</si>
  <si>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</si>
  <si>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</si>
  <si>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</si>
  <si>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</si>
  <si>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</si>
  <si>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</si>
  <si>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</si>
  <si>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</si>
  <si>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</si>
  <si>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</si>
  <si>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</si>
  <si>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</si>
  <si>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</si>
  <si>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</si>
  <si>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</si>
  <si>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</si>
  <si>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</si>
  <si>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</si>
  <si>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</si>
  <si>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</si>
  <si>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</si>
  <si>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</si>
  <si>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</si>
  <si>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</si>
  <si>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</si>
  <si>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</si>
  <si>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</si>
  <si>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</si>
  <si>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</si>
  <si>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</si>
  <si>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</si>
  <si>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</si>
  <si>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</si>
  <si>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</si>
  <si>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</si>
  <si>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</si>
  <si>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</si>
  <si>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</si>
  <si>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</si>
  <si>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</si>
  <si>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</si>
  <si>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</si>
  <si>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</si>
  <si>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</si>
  <si>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</si>
  <si>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</si>
  <si>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</si>
  <si>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</si>
  <si>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</si>
  <si>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</si>
  <si>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</si>
  <si>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</si>
  <si>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</si>
  <si>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</si>
  <si>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</si>
  <si>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</si>
  <si>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</si>
  <si>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</si>
  <si>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</si>
  <si>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</si>
  <si>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</si>
  <si>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</si>
  <si>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</si>
  <si>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</si>
  <si>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</si>
  <si>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</si>
  <si>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</si>
  <si>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</si>
  <si>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</si>
  <si>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</si>
  <si>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</si>
  <si>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</si>
  <si>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</si>
  <si>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</si>
  <si>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</si>
  <si>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</si>
  <si>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</si>
  <si>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</si>
  <si>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</si>
  <si>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</si>
  <si>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</si>
  <si>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</si>
  <si>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</si>
  <si>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</si>
  <si>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</si>
  <si>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</si>
  <si>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</si>
  <si>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</si>
  <si>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</si>
  <si>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</si>
  <si>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</si>
  <si>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</si>
  <si>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</si>
  <si>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</si>
  <si>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</si>
  <si>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</si>
  <si>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</si>
  <si>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</si>
  <si>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</si>
  <si>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</si>
  <si>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</si>
  <si>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</si>
  <si>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</si>
  <si>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</si>
  <si>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</si>
  <si>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</si>
  <si>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</si>
  <si>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</si>
  <si>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</si>
  <si>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</si>
  <si>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</si>
  <si>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</si>
  <si>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</si>
  <si>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</si>
  <si>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</si>
  <si>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</si>
  <si>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</si>
  <si>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</si>
  <si>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</si>
  <si>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</si>
  <si>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</si>
  <si>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</si>
  <si>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</si>
  <si>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</si>
  <si>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</si>
  <si>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</si>
  <si>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</si>
  <si>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</si>
  <si>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</si>
  <si>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</si>
  <si>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</si>
  <si>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</si>
  <si>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</si>
  <si>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</si>
  <si>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</si>
  <si>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</si>
  <si>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</si>
  <si>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</si>
  <si>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</si>
  <si>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</si>
  <si>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</si>
  <si>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</si>
  <si>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</si>
  <si>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</si>
  <si>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</si>
  <si>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</si>
  <si>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</si>
  <si>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</si>
  <si>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</si>
  <si>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</si>
  <si>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</si>
  <si>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</si>
  <si>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</si>
  <si>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</si>
  <si>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</si>
  <si>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</si>
  <si>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</si>
  <si>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</si>
  <si>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</si>
  <si>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</si>
  <si>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</si>
  <si>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</si>
  <si>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</si>
  <si>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</si>
  <si>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</si>
  <si>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</si>
  <si>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</si>
  <si>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</si>
  <si>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</si>
  <si>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</si>
  <si>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</si>
  <si>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</si>
  <si>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</si>
  <si>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</si>
  <si>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</si>
  <si>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</si>
  <si>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</si>
  <si>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</si>
  <si>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</si>
  <si>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</si>
  <si>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</si>
  <si>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</si>
  <si>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</si>
  <si>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</si>
  <si>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</si>
  <si>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</si>
  <si>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</si>
  <si>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</si>
  <si>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</si>
  <si>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</si>
  <si>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</si>
  <si>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</si>
  <si>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</si>
  <si>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</si>
  <si>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</si>
  <si>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</si>
  <si>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</si>
  <si>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</si>
  <si>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</si>
  <si>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</si>
  <si>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</si>
  <si>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</si>
  <si>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</si>
  <si>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</si>
  <si>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</si>
  <si>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</si>
  <si>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</si>
  <si>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</si>
  <si>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</si>
  <si>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</si>
  <si>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</si>
  <si>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</si>
  <si>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</si>
  <si>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</si>
  <si>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</si>
  <si>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</si>
  <si>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</si>
  <si>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</si>
  <si>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</si>
  <si>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</si>
  <si>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</si>
  <si>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</si>
  <si>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</si>
  <si>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</si>
  <si>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</si>
  <si>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</si>
  <si>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</si>
  <si>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</si>
  <si>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</si>
  <si>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</si>
  <si>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</si>
  <si>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</si>
  <si>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</si>
  <si>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</si>
  <si>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</si>
  <si>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</si>
  <si>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</si>
  <si>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</si>
  <si>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</si>
  <si>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</si>
  <si>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</si>
  <si>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</si>
  <si>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</si>
  <si>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</si>
  <si>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</si>
  <si>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</si>
  <si>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</si>
  <si>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</si>
  <si>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</si>
  <si>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</si>
  <si>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</si>
  <si>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</si>
  <si>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</si>
  <si>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</si>
  <si>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</si>
  <si>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</si>
  <si>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</si>
  <si>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</si>
  <si>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</si>
  <si>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</si>
  <si>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</si>
  <si>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</si>
  <si>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</si>
  <si>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</si>
  <si>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</si>
  <si>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</si>
  <si>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</si>
  <si>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</si>
  <si>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</si>
  <si>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</si>
  <si>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</si>
  <si>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</si>
  <si>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</si>
  <si>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</si>
  <si>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</si>
  <si>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</si>
  <si>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</si>
  <si>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</si>
  <si>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</si>
  <si>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</si>
  <si>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</si>
  <si>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</si>
  <si>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</si>
  <si>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</si>
  <si>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</si>
  <si>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</si>
  <si>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</si>
  <si>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</si>
  <si>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</si>
  <si>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</si>
  <si>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</si>
  <si>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</si>
  <si>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</si>
  <si>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</si>
  <si>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</si>
  <si>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</si>
  <si>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</si>
  <si>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</si>
  <si>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</si>
  <si>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</si>
  <si>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</si>
  <si>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</si>
  <si>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</si>
  <si>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</si>
  <si>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</si>
  <si>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</si>
  <si>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</si>
  <si>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</si>
  <si>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</si>
  <si>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</si>
  <si>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</si>
  <si>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</si>
  <si>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</si>
  <si>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</si>
  <si>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</si>
  <si>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</si>
  <si>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</si>
  <si>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</si>
  <si>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</si>
  <si>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</si>
  <si>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</si>
  <si>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</si>
  <si>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</si>
  <si>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</si>
  <si>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</si>
  <si>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</si>
  <si>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</si>
  <si>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</si>
  <si>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</si>
  <si>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</si>
  <si>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</si>
  <si>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</si>
  <si>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</si>
  <si>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</si>
  <si>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</si>
  <si>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</si>
  <si>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</si>
  <si>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</si>
  <si>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</si>
  <si>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</si>
  <si>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</si>
  <si>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</si>
  <si>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</si>
  <si>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</si>
  <si>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</si>
  <si>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</si>
  <si>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</si>
  <si>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</si>
  <si>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</si>
  <si>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</si>
  <si>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</si>
  <si>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</si>
  <si>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</si>
  <si>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</si>
  <si>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</si>
  <si>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</si>
  <si>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</si>
  <si>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</si>
  <si>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</si>
  <si>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</si>
  <si>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</si>
  <si>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</si>
  <si>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</si>
  <si>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</si>
  <si>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</si>
  <si>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</si>
  <si>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</si>
  <si>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</si>
  <si>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</si>
  <si>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</si>
  <si>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</si>
  <si>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</si>
  <si>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</si>
  <si>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</si>
  <si>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</si>
  <si>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</si>
  <si>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</si>
  <si>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</si>
  <si>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</si>
  <si>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</si>
  <si>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</si>
  <si>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</si>
  <si>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</si>
  <si>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</si>
  <si>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</si>
  <si>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</si>
  <si>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</si>
  <si>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</si>
  <si>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</si>
  <si>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</si>
  <si>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</si>
  <si>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</si>
  <si>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</si>
  <si>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</si>
  <si>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</si>
  <si>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</si>
  <si>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</si>
  <si>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</si>
  <si>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</si>
  <si>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</si>
  <si>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</si>
  <si>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</si>
  <si>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</si>
  <si>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</si>
  <si>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</si>
  <si>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</si>
  <si>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</si>
  <si>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</si>
  <si>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</si>
  <si>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</si>
  <si>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</si>
  <si>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</si>
  <si>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</si>
  <si>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</si>
  <si>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</si>
  <si>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</si>
  <si>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</si>
  <si>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</si>
  <si>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</si>
  <si>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</si>
  <si>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</si>
  <si>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</si>
  <si>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</si>
  <si>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</si>
  <si>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</si>
  <si>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</si>
  <si>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</si>
  <si>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</si>
  <si>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</si>
  <si>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</si>
  <si>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</si>
  <si>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</si>
  <si>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</si>
  <si>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</si>
  <si>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</si>
  <si>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</si>
  <si>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</si>
  <si>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</si>
  <si>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</si>
  <si>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</si>
  <si>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</si>
  <si>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</si>
  <si>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</si>
  <si>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</si>
  <si>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</si>
  <si>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</si>
  <si>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</si>
  <si>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</si>
  <si>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</si>
  <si>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</si>
  <si>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</si>
  <si>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</si>
  <si>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</si>
  <si>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</si>
  <si>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</si>
  <si>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</si>
  <si>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</si>
  <si>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</si>
  <si>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</si>
  <si>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</si>
  <si>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</si>
  <si>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</si>
  <si>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</si>
  <si>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</si>
  <si>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</si>
  <si>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</si>
  <si>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</si>
  <si>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</si>
  <si>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</si>
  <si>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</si>
  <si>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</si>
  <si>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</si>
  <si>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</si>
  <si>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</si>
  <si>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</si>
  <si>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</si>
  <si>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</si>
  <si>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</si>
  <si>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</si>
  <si>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</si>
  <si>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</si>
  <si>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</si>
  <si>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</si>
  <si>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</si>
  <si>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</si>
  <si>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</si>
  <si>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</si>
  <si>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</si>
  <si>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</si>
  <si>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</si>
  <si>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</si>
  <si>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</si>
  <si>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</si>
  <si>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</si>
  <si>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</si>
  <si>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</si>
  <si>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</si>
  <si>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</si>
  <si>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</si>
  <si>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</si>
  <si>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</si>
  <si>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</si>
  <si>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</si>
  <si>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</si>
  <si>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</si>
  <si>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</si>
  <si>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</si>
  <si>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</si>
  <si>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</si>
  <si>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</si>
  <si>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</si>
  <si>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</si>
  <si>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</si>
  <si>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</si>
  <si>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</si>
  <si>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</si>
  <si>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</si>
  <si>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</si>
  <si>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</si>
  <si>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</si>
  <si>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</si>
  <si>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</si>
  <si>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</si>
  <si>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</si>
  <si>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</si>
  <si>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</si>
  <si>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</si>
  <si>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</si>
  <si>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</si>
  <si>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</si>
  <si>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</si>
  <si>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</si>
  <si>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</si>
  <si>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</si>
  <si>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</si>
  <si>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</si>
  <si>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</si>
  <si>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</si>
  <si>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</si>
  <si>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</si>
  <si>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</si>
  <si>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</si>
  <si>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</si>
  <si>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</si>
  <si>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</si>
  <si>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</si>
  <si>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</si>
  <si>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</si>
  <si>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</si>
  <si>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</si>
  <si>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</si>
  <si>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</si>
  <si>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</si>
  <si>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</si>
  <si>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</si>
  <si>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</si>
  <si>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</si>
  <si>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</si>
  <si>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</si>
  <si>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</si>
  <si>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</si>
  <si>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</si>
  <si>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</si>
  <si>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</si>
  <si>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</si>
  <si>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</si>
  <si>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</si>
  <si>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</si>
  <si>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</si>
  <si>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</si>
  <si>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</si>
  <si>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</si>
  <si>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</si>
  <si>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</si>
  <si>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</si>
  <si>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</si>
  <si>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</si>
  <si>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</si>
  <si>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</si>
  <si>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</si>
  <si>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</si>
  <si>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</si>
  <si>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</si>
  <si>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</si>
  <si>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</si>
  <si>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</si>
  <si>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</si>
  <si>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</si>
  <si>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</si>
  <si>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</si>
  <si>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</si>
  <si>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</si>
  <si>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</si>
  <si>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</si>
  <si>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</si>
  <si>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</si>
  <si>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</si>
  <si>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</si>
  <si>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</si>
  <si>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</si>
  <si>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</si>
  <si>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</si>
  <si>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</si>
  <si>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</si>
  <si>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</si>
  <si>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</si>
  <si>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</si>
  <si>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</si>
  <si>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</si>
  <si>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</si>
  <si>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</si>
  <si>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</si>
  <si>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</si>
  <si>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</si>
  <si>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</si>
  <si>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</si>
  <si>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</si>
  <si>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</si>
  <si>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</si>
  <si>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</si>
  <si>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</si>
  <si>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</si>
  <si>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</si>
  <si>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</si>
  <si>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</si>
  <si>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</si>
  <si>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</si>
  <si>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</si>
  <si>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</si>
  <si>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</si>
  <si>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</si>
  <si>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</si>
  <si>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</si>
  <si>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</si>
  <si>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</si>
  <si>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</si>
  <si>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</si>
  <si>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</si>
  <si>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</si>
  <si>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</si>
  <si>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</si>
  <si>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</si>
  <si>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</si>
  <si>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</si>
  <si>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</si>
  <si>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</si>
  <si>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</si>
  <si>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</si>
  <si>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</si>
  <si>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</si>
  <si>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</si>
  <si>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</si>
  <si>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</si>
  <si>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</si>
  <si>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</si>
  <si>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</si>
  <si>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</si>
  <si>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</si>
  <si>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</si>
  <si>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</si>
  <si>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</si>
  <si>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</si>
  <si>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</si>
  <si>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</si>
  <si>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</si>
  <si>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</si>
  <si>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</si>
  <si>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</si>
  <si>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</si>
  <si>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</si>
  <si>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</si>
  <si>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</si>
  <si>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</si>
  <si>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</si>
  <si>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</si>
  <si>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</si>
  <si>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</si>
  <si>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</si>
  <si>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</si>
  <si>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</si>
  <si>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</si>
  <si>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</si>
  <si>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</si>
  <si>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</si>
  <si>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</si>
  <si>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</si>
  <si>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</si>
  <si>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</si>
  <si>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</si>
  <si>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</si>
  <si>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</si>
  <si>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</si>
  <si>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</si>
  <si>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</si>
  <si>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</si>
  <si>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</si>
  <si>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</si>
  <si>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</si>
  <si>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</si>
  <si>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</si>
  <si>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</si>
  <si>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</si>
  <si>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</si>
  <si>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</si>
  <si>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</si>
  <si>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</si>
  <si>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</si>
  <si>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</si>
  <si>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</si>
  <si>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</si>
  <si>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</si>
  <si>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</si>
  <si>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</si>
  <si>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</si>
  <si>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</si>
  <si>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</si>
  <si>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</si>
  <si>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</si>
  <si>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</si>
  <si>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</si>
  <si>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</si>
  <si>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</si>
  <si>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</si>
  <si>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</si>
  <si>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</si>
  <si>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</si>
  <si>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</si>
  <si>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</si>
  <si>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</si>
  <si>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</si>
  <si>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</si>
  <si>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</si>
  <si>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</si>
  <si>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</si>
  <si>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</si>
  <si>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</si>
  <si>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</si>
  <si>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</si>
  <si>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</si>
  <si>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</si>
  <si>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</si>
  <si>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</si>
  <si>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</si>
  <si>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</si>
  <si>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</si>
  <si>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</si>
  <si>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</si>
  <si>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</si>
  <si>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</si>
  <si>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</si>
  <si>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</si>
  <si>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</si>
  <si>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</si>
  <si>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</si>
  <si>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</si>
  <si>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</si>
  <si>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</si>
  <si>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</si>
  <si>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</si>
  <si>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</si>
  <si>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</si>
  <si>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</si>
  <si>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</si>
  <si>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</si>
  <si>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</si>
  <si>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</si>
  <si>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</si>
  <si>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</si>
  <si>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</si>
  <si>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</si>
  <si>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</si>
  <si>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</si>
  <si>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</si>
  <si>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</si>
  <si>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</si>
  <si>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</si>
  <si>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</si>
  <si>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</si>
  <si>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</si>
  <si>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</si>
  <si>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</si>
  <si>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</si>
  <si>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</si>
  <si>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</si>
  <si>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</si>
  <si>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</si>
  <si>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</si>
  <si>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</si>
  <si>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</si>
  <si>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</si>
  <si>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</si>
  <si>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</si>
  <si>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</si>
  <si>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</si>
  <si>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</si>
  <si>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</si>
  <si>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</si>
  <si>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</si>
  <si>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</si>
  <si>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</si>
  <si>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</si>
  <si>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</si>
  <si>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</si>
  <si>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</si>
  <si>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</si>
  <si>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</si>
  <si>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</si>
  <si>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</si>
  <si>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</si>
  <si>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</si>
  <si>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</si>
  <si>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</si>
  <si>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</si>
  <si>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</si>
  <si>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</si>
  <si>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</si>
  <si>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</si>
  <si>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</si>
  <si>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</si>
  <si>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</si>
  <si>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</si>
  <si>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</si>
  <si>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</si>
  <si>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</si>
  <si>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</si>
  <si>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</si>
  <si>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</si>
  <si>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</si>
  <si>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</si>
  <si>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</si>
  <si>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</si>
  <si>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</si>
  <si>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</si>
  <si>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</si>
  <si>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</si>
  <si>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</si>
  <si>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</si>
  <si>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</si>
  <si>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</si>
  <si>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</si>
  <si>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</si>
  <si>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</si>
  <si>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</si>
  <si>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</si>
  <si>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</si>
  <si>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</si>
  <si>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</si>
  <si>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</si>
  <si>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</si>
  <si>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</si>
  <si>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</si>
  <si>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</si>
  <si>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</si>
  <si>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</si>
  <si>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</si>
  <si>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</si>
  <si>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</si>
  <si>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</si>
  <si>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</si>
  <si>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</si>
  <si>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</si>
  <si>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</si>
  <si>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</si>
  <si>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</si>
  <si>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</si>
  <si>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</si>
  <si>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</si>
  <si>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</si>
  <si>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</si>
  <si>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</si>
  <si>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</si>
  <si>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</si>
  <si>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</si>
  <si>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</si>
  <si>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</si>
  <si>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</si>
  <si>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</si>
  <si>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</si>
  <si>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</si>
  <si>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</si>
  <si>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</si>
  <si>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</si>
  <si>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</si>
  <si>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</si>
  <si>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</si>
  <si>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</si>
  <si>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</si>
  <si>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</si>
  <si>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</si>
  <si>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</si>
  <si>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</si>
  <si>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</si>
  <si>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</si>
  <si>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</si>
  <si>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</si>
  <si>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</si>
  <si>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</si>
  <si>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</si>
  <si>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</si>
  <si>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</si>
  <si>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</si>
  <si>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</si>
  <si>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</si>
  <si>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</si>
  <si>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</si>
  <si>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</si>
  <si>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</si>
  <si>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</si>
  <si>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</si>
  <si>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</si>
  <si>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</si>
  <si>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</si>
  <si>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</si>
  <si>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</si>
  <si>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</si>
  <si>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</si>
  <si>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</si>
  <si>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</si>
  <si>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</si>
  <si>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</si>
  <si>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</si>
  <si>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</si>
  <si>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</si>
  <si>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</si>
  <si>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</si>
  <si>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</si>
  <si>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</si>
  <si>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</si>
  <si>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</si>
  <si>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</si>
  <si>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</si>
  <si>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</si>
  <si>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</si>
  <si>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</si>
  <si>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</si>
  <si>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</si>
  <si>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</si>
  <si>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</si>
  <si>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</si>
  <si>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</si>
  <si>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</si>
  <si>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</si>
  <si>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</si>
  <si>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</si>
  <si>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</si>
  <si>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</si>
  <si>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</si>
  <si>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</si>
  <si>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</si>
  <si>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</si>
  <si>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</si>
  <si>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</si>
  <si>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</si>
  <si>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</si>
  <si>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</si>
  <si>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</si>
  <si>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</si>
  <si>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</si>
  <si>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</si>
  <si>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</si>
  <si>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</si>
  <si>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</si>
  <si>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</si>
  <si>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</si>
  <si>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</si>
  <si>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</si>
  <si>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</si>
  <si>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</si>
  <si>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</si>
  <si>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</si>
  <si>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</si>
  <si>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</si>
  <si>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</si>
  <si>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</si>
  <si>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</si>
  <si>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</si>
  <si>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</si>
  <si>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</si>
  <si>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</si>
  <si>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</si>
  <si>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</si>
  <si>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</si>
  <si>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</si>
  <si>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</si>
  <si>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</si>
  <si>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</si>
  <si>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</si>
  <si>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</si>
  <si>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</si>
  <si>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</si>
  <si>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</si>
  <si>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</si>
  <si>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</si>
  <si>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</si>
  <si>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</si>
  <si>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</si>
  <si>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</si>
  <si>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</si>
  <si>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</si>
  <si>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</si>
  <si>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</si>
  <si>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</si>
  <si>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</si>
  <si>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</si>
  <si>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</si>
  <si>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</si>
  <si>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</si>
  <si>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</si>
  <si>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</si>
  <si>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</si>
  <si>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</si>
  <si>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</si>
  <si>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</si>
  <si>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</si>
  <si>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</si>
  <si>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</si>
  <si>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</si>
  <si>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</si>
  <si>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</si>
  <si>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</si>
  <si>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</si>
  <si>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</si>
  <si>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</si>
  <si>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</si>
  <si>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</si>
  <si>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</si>
  <si>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</si>
  <si>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</si>
  <si>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</si>
  <si>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</si>
  <si>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</si>
  <si>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</si>
  <si>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</si>
  <si>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</si>
  <si>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</si>
  <si>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</si>
  <si>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</si>
  <si>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</si>
  <si>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</si>
  <si>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</si>
  <si>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</si>
  <si>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</si>
  <si>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</si>
  <si>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</si>
  <si>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</si>
  <si>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</si>
  <si>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</si>
  <si>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</si>
  <si>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</si>
  <si>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</si>
  <si>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</si>
  <si>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</si>
  <si>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</si>
  <si>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</si>
  <si>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</si>
  <si>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</si>
  <si>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</si>
  <si>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</si>
  <si>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</si>
  <si>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</si>
  <si>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</si>
  <si>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</si>
  <si>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</si>
  <si>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</si>
  <si>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</si>
  <si>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</si>
  <si>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</si>
  <si>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</si>
  <si>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</si>
  <si>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</si>
  <si>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</si>
  <si>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</si>
  <si>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</si>
  <si>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</si>
  <si>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</si>
  <si>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</si>
  <si>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</si>
  <si>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</si>
  <si>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</si>
  <si>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</si>
  <si>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</si>
  <si>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</si>
  <si>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</si>
  <si>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</si>
  <si>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</si>
  <si>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</si>
  <si>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</si>
  <si>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</si>
  <si>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</si>
  <si>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</si>
  <si>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</si>
  <si>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</si>
  <si>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</si>
  <si>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</si>
  <si>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</si>
  <si>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</si>
  <si>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</si>
  <si>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</si>
  <si>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</si>
  <si>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</si>
  <si>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</si>
  <si>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</si>
  <si>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</si>
  <si>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</si>
  <si>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</si>
  <si>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</si>
  <si>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</si>
  <si>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</si>
  <si>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</si>
  <si>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</si>
  <si>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</si>
  <si>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</si>
  <si>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</si>
  <si>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</si>
  <si>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</si>
  <si>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</si>
  <si>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</si>
  <si>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</si>
  <si>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</si>
  <si>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</si>
  <si>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</si>
  <si>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</si>
  <si>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</si>
  <si>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</si>
  <si>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</si>
  <si>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</si>
  <si>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</si>
  <si>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</si>
  <si>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</si>
  <si>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</si>
  <si>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</si>
  <si>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</si>
  <si>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</si>
  <si>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</si>
  <si>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</si>
  <si>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</si>
  <si>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</si>
  <si>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</si>
  <si>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</si>
  <si>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</si>
  <si>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</si>
  <si>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</si>
  <si>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</si>
  <si>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</si>
  <si>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</si>
  <si>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</si>
  <si>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</si>
  <si>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</si>
  <si>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</si>
  <si>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</si>
  <si>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</si>
  <si>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</si>
  <si>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</si>
  <si>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</si>
  <si>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</si>
  <si>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</si>
  <si>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</si>
  <si>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</si>
  <si>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</si>
  <si>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</si>
  <si>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</si>
  <si>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</si>
  <si>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</si>
  <si>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</si>
  <si>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</si>
  <si>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</si>
  <si>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</si>
  <si>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</si>
  <si>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</si>
  <si>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</si>
  <si>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</si>
  <si>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</si>
  <si>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</si>
  <si>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</si>
  <si>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</si>
  <si>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</si>
  <si>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</si>
  <si>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</si>
  <si>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</si>
  <si>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</si>
  <si>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</si>
  <si>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</si>
  <si>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</si>
  <si>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</si>
  <si>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</si>
  <si>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</si>
  <si>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</si>
  <si>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</si>
  <si>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</si>
  <si>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</si>
  <si>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</si>
  <si>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</si>
  <si>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</si>
  <si>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</si>
  <si>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</si>
  <si>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</si>
  <si>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</si>
  <si>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</si>
  <si>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</si>
  <si>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</si>
  <si>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</si>
  <si>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</si>
  <si>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</si>
  <si>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</si>
  <si>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</si>
  <si>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</si>
  <si>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</si>
  <si>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</si>
  <si>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</si>
  <si>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</si>
  <si>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</si>
  <si>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</si>
  <si>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</si>
  <si>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</si>
  <si>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</si>
  <si>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</si>
  <si>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</si>
  <si>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</si>
  <si>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</si>
  <si>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</si>
  <si>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</si>
  <si>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</si>
  <si>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</si>
  <si>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</si>
  <si>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</si>
  <si>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</si>
  <si>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</si>
  <si>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</si>
  <si>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</si>
  <si>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</si>
  <si>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</si>
  <si>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</si>
  <si>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</si>
  <si>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</si>
  <si>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</si>
  <si>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</si>
  <si>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</si>
  <si>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</si>
  <si>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</si>
  <si>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</si>
  <si>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</si>
  <si>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</si>
  <si>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</si>
  <si>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</si>
  <si>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</si>
  <si>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</si>
  <si>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</si>
  <si>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</si>
  <si>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</si>
  <si>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</si>
  <si>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</si>
  <si>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</si>
  <si>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</si>
  <si>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</si>
  <si>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</si>
  <si>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</si>
  <si>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</si>
  <si>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</si>
  <si>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</si>
  <si>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</si>
  <si>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</si>
  <si>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</si>
  <si>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</si>
  <si>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</si>
  <si>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</si>
  <si>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</si>
  <si>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</si>
  <si>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</si>
  <si>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</si>
  <si>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</si>
  <si>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</si>
  <si>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</si>
  <si>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</si>
  <si>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</si>
  <si>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</si>
  <si>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</si>
  <si>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</si>
  <si>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</si>
  <si>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</si>
  <si>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</si>
  <si>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</si>
  <si>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</si>
  <si>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</si>
  <si>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</si>
  <si>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</si>
  <si>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</si>
  <si>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</si>
  <si>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</si>
  <si>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</si>
  <si>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</si>
  <si>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</si>
  <si>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</si>
  <si>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</si>
  <si>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</si>
  <si>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</si>
  <si>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</si>
  <si>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</si>
  <si>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</si>
  <si>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</si>
  <si>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</si>
  <si>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</si>
  <si>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</si>
  <si>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</si>
  <si>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</si>
  <si>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</si>
  <si>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</si>
  <si>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</si>
  <si>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</si>
  <si>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</si>
  <si>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</si>
  <si>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</si>
  <si>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</si>
  <si>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</si>
  <si>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</si>
  <si>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</si>
  <si>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</si>
  <si>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</si>
  <si>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</si>
  <si>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</si>
  <si>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</si>
  <si>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</si>
  <si>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</si>
  <si>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</si>
  <si>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</si>
  <si>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</si>
  <si>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</si>
  <si>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</si>
  <si>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</si>
  <si>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</si>
  <si>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</si>
  <si>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</si>
  <si>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</si>
  <si>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</si>
  <si>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</si>
  <si>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</si>
  <si>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</si>
  <si>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</si>
  <si>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</si>
  <si>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</si>
  <si>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</si>
  <si>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</si>
  <si>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</si>
  <si>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</si>
  <si>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</si>
  <si>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</si>
  <si>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</si>
  <si>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</si>
  <si>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</si>
  <si>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</si>
  <si>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</si>
  <si>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</si>
  <si>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</si>
  <si>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</si>
  <si>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</si>
  <si>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</si>
  <si>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</si>
  <si>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</si>
  <si>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</si>
  <si>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</si>
  <si>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</si>
  <si>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</si>
  <si>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</si>
  <si>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</si>
  <si>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</si>
  <si>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</si>
  <si>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</si>
  <si>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</si>
  <si>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</si>
  <si>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</si>
  <si>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</si>
  <si>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</si>
  <si>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</si>
  <si>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</si>
  <si>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</si>
  <si>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</si>
  <si>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</si>
  <si>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</si>
  <si>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</si>
  <si>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</si>
  <si>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</si>
  <si>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</si>
  <si>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</si>
  <si>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</si>
  <si>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</si>
  <si>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</si>
  <si>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</si>
  <si>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</si>
  <si>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</si>
  <si>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</si>
  <si>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</si>
  <si>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</si>
  <si>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</si>
  <si>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</si>
  <si>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</si>
  <si>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</si>
  <si>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</si>
  <si>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</si>
  <si>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</si>
  <si>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</si>
  <si>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</si>
  <si>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</si>
  <si>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</si>
  <si>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</si>
  <si>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</si>
  <si>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</si>
  <si>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</si>
  <si>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</si>
  <si>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</si>
  <si>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</si>
  <si>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</si>
  <si>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</si>
  <si>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</si>
  <si>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</si>
  <si>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</si>
  <si>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</si>
  <si>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</si>
  <si>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</si>
  <si>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</si>
  <si>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</si>
  <si>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</si>
  <si>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</si>
  <si>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</si>
  <si>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</si>
  <si>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</si>
  <si>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</si>
  <si>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</si>
  <si>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</si>
  <si>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</si>
  <si>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</si>
  <si>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</si>
  <si>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</si>
  <si>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</si>
  <si>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</si>
  <si>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</si>
  <si>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</si>
  <si>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</si>
  <si>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</si>
  <si>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</si>
  <si>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</si>
  <si>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</si>
  <si>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</si>
  <si>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</si>
  <si>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</si>
  <si>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</si>
  <si>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</si>
  <si>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</si>
  <si>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</si>
  <si>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</si>
  <si>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</si>
  <si>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</si>
  <si>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</si>
  <si>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</si>
  <si>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</si>
  <si>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</si>
  <si>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</si>
  <si>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</si>
  <si>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</si>
  <si>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</si>
  <si>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</si>
  <si>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</si>
  <si>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</si>
  <si>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</si>
  <si>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</si>
  <si>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</si>
  <si>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</si>
  <si>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</si>
  <si>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</si>
  <si>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</si>
  <si>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</si>
  <si>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</si>
  <si>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</si>
  <si>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</si>
  <si>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</si>
  <si>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</si>
  <si>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</si>
  <si>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</si>
  <si>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</si>
  <si>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</si>
  <si>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</si>
  <si>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</si>
  <si>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</si>
  <si>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</si>
  <si>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</si>
  <si>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</si>
  <si>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</si>
  <si>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</si>
  <si>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</si>
  <si>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</si>
  <si>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</si>
  <si>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</si>
  <si>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</si>
  <si>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</si>
  <si>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</si>
  <si>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</si>
  <si>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</si>
  <si>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</si>
  <si>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</si>
  <si>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</si>
  <si>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</si>
  <si>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</si>
  <si>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</si>
  <si>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</si>
  <si>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</si>
  <si>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</si>
  <si>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</si>
  <si>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</si>
  <si>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</si>
  <si>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</si>
  <si>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</si>
  <si>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</si>
  <si>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</si>
  <si>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</si>
  <si>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</si>
  <si>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</si>
  <si>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</si>
  <si>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</si>
  <si>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</si>
  <si>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</si>
  <si>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</si>
  <si>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</si>
  <si>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</si>
  <si>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</si>
  <si>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</si>
  <si>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</si>
  <si>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</si>
  <si>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</si>
  <si>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</si>
  <si>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</si>
  <si>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</si>
  <si>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</si>
  <si>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</si>
  <si>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</si>
  <si>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</si>
  <si>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</si>
  <si>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</si>
  <si>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</si>
  <si>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</si>
  <si>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</si>
  <si>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</si>
  <si>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</si>
  <si>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</si>
  <si>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</si>
  <si>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</si>
  <si>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</si>
  <si>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</si>
  <si>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</si>
  <si>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</si>
  <si>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</si>
  <si>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</si>
  <si>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</si>
  <si>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</si>
  <si>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</si>
  <si>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</si>
  <si>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</si>
  <si>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</si>
  <si>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</si>
  <si>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</si>
  <si>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</si>
  <si>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</si>
  <si>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</si>
  <si>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</si>
  <si>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</si>
  <si>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</si>
  <si>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</si>
  <si>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</si>
  <si>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</si>
  <si>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</si>
  <si>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</si>
  <si>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</si>
  <si>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</si>
  <si>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</si>
  <si>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</si>
  <si>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</si>
  <si>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</si>
  <si>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</si>
  <si>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</si>
  <si>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</si>
  <si>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</si>
  <si>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</si>
  <si>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</si>
  <si>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</si>
  <si>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</si>
  <si>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</si>
  <si>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</si>
  <si>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</si>
  <si>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</si>
  <si>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</si>
  <si>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</si>
  <si>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</si>
  <si>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</si>
  <si>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</si>
  <si>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</si>
  <si>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</si>
  <si>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</si>
  <si>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</si>
  <si>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</si>
  <si>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</si>
  <si>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</si>
  <si>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</si>
  <si>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</si>
  <si>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</si>
  <si>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</si>
  <si>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</si>
  <si>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</si>
  <si>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</si>
  <si>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</si>
  <si>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</si>
  <si>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</si>
  <si>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</si>
  <si>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</si>
  <si>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</si>
  <si>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</si>
  <si>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</si>
  <si>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</si>
  <si>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</si>
  <si>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</si>
  <si>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</si>
  <si>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</si>
  <si>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</si>
  <si>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</si>
  <si>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</si>
  <si>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</si>
  <si>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</si>
  <si>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</si>
  <si>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</si>
  <si>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</si>
  <si>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</si>
  <si>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</si>
  <si>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</si>
  <si>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</si>
  <si>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</si>
  <si>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</si>
  <si>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</si>
  <si>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</si>
  <si>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</si>
  <si>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</si>
  <si>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</si>
  <si>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</si>
  <si>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</si>
  <si>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</si>
  <si>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</si>
  <si>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</si>
  <si>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</si>
  <si>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</si>
  <si>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</si>
  <si>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</si>
  <si>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</si>
  <si>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</si>
  <si>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</si>
  <si>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</si>
  <si>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</si>
  <si>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</si>
  <si>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</si>
  <si>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</si>
  <si>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</si>
  <si>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</si>
  <si>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</si>
  <si>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</si>
  <si>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</si>
  <si>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</si>
  <si>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</si>
  <si>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</si>
  <si>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</si>
  <si>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</si>
  <si>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</si>
  <si>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</si>
  <si>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</si>
  <si>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</si>
  <si>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</si>
  <si>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</si>
  <si>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</si>
  <si>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</si>
  <si>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</si>
  <si>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</si>
  <si>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</si>
  <si>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</si>
  <si>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</si>
  <si>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</si>
  <si>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</si>
  <si>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</si>
  <si>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</si>
  <si>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</si>
  <si>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</si>
  <si>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</si>
  <si>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</si>
  <si>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</si>
  <si>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</si>
  <si>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</si>
  <si>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</si>
  <si>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</si>
  <si>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</si>
  <si>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</si>
  <si>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</si>
  <si>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</si>
  <si>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</si>
  <si>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</si>
  <si>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</si>
  <si>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</si>
  <si>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</si>
  <si>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</si>
  <si>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</si>
  <si>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</si>
  <si>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</si>
  <si>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</si>
  <si>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</si>
  <si>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</si>
  <si>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</si>
  <si>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</si>
  <si>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</si>
  <si>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</si>
  <si>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</si>
  <si>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</si>
  <si>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</si>
  <si>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</si>
  <si>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</si>
  <si>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</si>
  <si>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</si>
  <si>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</si>
  <si>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</si>
  <si>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</si>
  <si>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</si>
  <si>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</si>
  <si>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</si>
  <si>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</si>
  <si>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</si>
  <si>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</si>
  <si>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</si>
  <si>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</si>
  <si>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</si>
  <si>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</si>
  <si>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</si>
  <si>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</si>
  <si>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</si>
  <si>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</si>
  <si>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</si>
  <si>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</si>
  <si>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</si>
  <si>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</si>
  <si>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</si>
  <si>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</si>
  <si>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</si>
  <si>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</si>
  <si>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</si>
  <si>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</si>
  <si>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</si>
  <si>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</si>
  <si>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</si>
  <si>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</si>
  <si>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</si>
  <si>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</si>
  <si>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</si>
  <si>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</si>
  <si>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</si>
  <si>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</si>
  <si>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</si>
  <si>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</si>
  <si>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</si>
  <si>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</si>
  <si>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</si>
  <si>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</si>
  <si>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</si>
  <si>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</si>
  <si>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</si>
  <si>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</si>
  <si>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</si>
  <si>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</si>
  <si>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</si>
  <si>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</si>
  <si>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</si>
  <si>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</si>
  <si>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</si>
  <si>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</si>
  <si>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</si>
  <si>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</si>
  <si>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</si>
  <si>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</si>
  <si>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</si>
  <si>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</si>
  <si>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</si>
  <si>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</si>
  <si>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</si>
  <si>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</si>
  <si>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</si>
  <si>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</si>
  <si>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</si>
  <si>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</si>
  <si>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</si>
  <si>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</si>
  <si>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</si>
  <si>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</si>
  <si>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</si>
  <si>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</si>
  <si>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</si>
  <si>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</si>
  <si>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</si>
  <si>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</si>
  <si>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</si>
  <si>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</si>
  <si>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</si>
  <si>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</si>
  <si>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</si>
  <si>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</si>
  <si>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</si>
  <si>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</si>
  <si>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</si>
  <si>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</si>
  <si>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</si>
  <si>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</si>
  <si>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</si>
  <si>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</si>
  <si>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</si>
  <si>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</si>
  <si>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</si>
  <si>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</si>
  <si>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</si>
  <si>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</si>
  <si>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</si>
  <si>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</si>
  <si>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</si>
  <si>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</si>
  <si>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</si>
  <si>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</si>
  <si>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</si>
  <si>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</si>
  <si>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</si>
  <si>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</si>
  <si>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</si>
  <si>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</si>
  <si>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</si>
  <si>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</si>
  <si>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</si>
  <si>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</si>
  <si>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</si>
  <si>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</si>
  <si>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</si>
  <si>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</si>
  <si>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</si>
  <si>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</si>
  <si>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</si>
  <si>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</si>
  <si>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</si>
  <si>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</si>
  <si>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</si>
  <si>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</si>
  <si>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</si>
  <si>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</si>
  <si>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</si>
  <si>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</si>
  <si>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</si>
  <si>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</si>
  <si>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</si>
  <si>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</si>
  <si>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</si>
  <si>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</si>
  <si>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</si>
  <si>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</si>
  <si>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</si>
  <si>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</si>
  <si>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</si>
  <si>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</si>
  <si>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</si>
  <si>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</si>
  <si>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</si>
  <si>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</si>
  <si>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</si>
  <si>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</si>
  <si>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</si>
  <si>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</si>
  <si>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</si>
  <si>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</si>
  <si>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</si>
  <si>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</si>
  <si>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</si>
  <si>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</si>
  <si>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</si>
  <si>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</si>
  <si>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</si>
  <si>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</si>
  <si>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</si>
  <si>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</si>
  <si>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</si>
  <si>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</si>
  <si>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</si>
  <si>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</si>
  <si>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</si>
  <si>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</si>
  <si>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</si>
  <si>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</si>
  <si>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</si>
  <si>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</si>
  <si>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</si>
  <si>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</si>
  <si>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</si>
  <si>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</si>
  <si>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</si>
  <si>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</si>
  <si>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</si>
  <si>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</si>
  <si>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</si>
  <si>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</si>
  <si>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</si>
  <si>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</si>
  <si>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</si>
  <si>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</si>
  <si>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</si>
  <si>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</si>
  <si>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</si>
  <si>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</si>
  <si>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</si>
  <si>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</si>
  <si>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</si>
  <si>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</si>
  <si>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</si>
  <si>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</si>
  <si>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</si>
  <si>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</si>
  <si>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</si>
  <si>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</si>
  <si>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</si>
  <si>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</si>
  <si>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</si>
  <si>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</si>
  <si>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</si>
  <si>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</si>
  <si>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</si>
  <si>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</si>
  <si>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</si>
  <si>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</si>
  <si>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</si>
  <si>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</si>
  <si>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</si>
  <si>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</si>
  <si>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</si>
  <si>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</si>
  <si>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</si>
  <si>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</si>
  <si>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</si>
  <si>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</si>
  <si>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</si>
  <si>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</si>
  <si>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</si>
  <si>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</si>
  <si>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</si>
  <si>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</si>
  <si>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</si>
  <si>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</si>
  <si>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</si>
  <si>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</si>
  <si>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</si>
  <si>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</si>
  <si>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</si>
  <si>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</si>
  <si>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</si>
  <si>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</si>
  <si>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</si>
  <si>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</si>
  <si>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</si>
  <si>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</si>
  <si>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</si>
  <si>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</si>
  <si>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</si>
  <si>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</si>
  <si>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</si>
  <si>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</si>
  <si>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</si>
  <si>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</si>
  <si>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</si>
  <si>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</si>
  <si>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</si>
  <si>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</si>
  <si>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</si>
  <si>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</si>
  <si>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</si>
  <si>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</si>
  <si>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</si>
  <si>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</si>
  <si>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</si>
  <si>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</si>
  <si>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</si>
  <si>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</si>
  <si>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</si>
  <si>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</si>
  <si>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</si>
  <si>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</si>
  <si>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</si>
  <si>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</si>
  <si>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</si>
  <si>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</si>
  <si>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</si>
  <si>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</si>
  <si>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</si>
  <si>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</si>
  <si>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</si>
  <si>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</si>
  <si>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</si>
  <si>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</si>
  <si>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</si>
  <si>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</si>
  <si>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</si>
  <si>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</si>
  <si>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</si>
  <si>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</si>
  <si>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</si>
  <si>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</si>
  <si>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</si>
  <si>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</si>
  <si>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</si>
  <si>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</si>
  <si>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</si>
  <si>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</si>
  <si>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</si>
  <si>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</si>
  <si>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</si>
  <si>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</si>
  <si>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</si>
  <si>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</si>
  <si>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</si>
  <si>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</si>
  <si>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</si>
  <si>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</si>
  <si>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</si>
  <si>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</si>
  <si>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</si>
  <si>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</si>
  <si>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</si>
  <si>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</si>
  <si>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</si>
  <si>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</si>
  <si>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</si>
  <si>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</si>
  <si>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</si>
  <si>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</si>
  <si>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</si>
  <si>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</si>
  <si>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</si>
  <si>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</si>
  <si>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</si>
  <si>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</si>
  <si>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</si>
  <si>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</si>
  <si>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</si>
  <si>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</si>
  <si>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</si>
  <si>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</si>
  <si>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</si>
  <si>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</si>
  <si>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</si>
  <si>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</si>
  <si>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</si>
  <si>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</si>
  <si>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</si>
  <si>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</si>
  <si>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</si>
  <si>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</si>
  <si>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</si>
  <si>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</si>
  <si>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</si>
  <si>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</si>
  <si>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</si>
  <si>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</si>
  <si>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</si>
  <si>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</si>
  <si>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</si>
  <si>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</si>
  <si>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</si>
  <si>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</si>
  <si>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</si>
  <si>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</si>
  <si>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</si>
  <si>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</si>
  <si>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</si>
  <si>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</si>
  <si>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</si>
  <si>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</si>
  <si>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</si>
  <si>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</si>
  <si>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</si>
  <si>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</si>
  <si>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</si>
  <si>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</si>
  <si>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</si>
  <si>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</si>
  <si>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</si>
  <si>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</si>
  <si>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</si>
  <si>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</si>
  <si>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</si>
  <si>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</si>
  <si>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</si>
  <si>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</si>
  <si>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</si>
  <si>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</si>
  <si>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</si>
  <si>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</si>
  <si>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</si>
  <si>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</si>
  <si>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</si>
  <si>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</si>
  <si>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</si>
  <si>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</si>
  <si>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</si>
  <si>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</si>
  <si>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</si>
  <si>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</si>
  <si>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</si>
  <si>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</si>
  <si>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</si>
  <si>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</si>
  <si>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</si>
  <si>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</si>
  <si>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</si>
  <si>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</si>
  <si>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</si>
  <si>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</si>
  <si>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</si>
  <si>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</si>
  <si>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</si>
  <si>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</si>
  <si>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</si>
  <si>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</si>
  <si>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</si>
  <si>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</si>
  <si>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</si>
  <si>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</si>
  <si>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</si>
  <si>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</si>
  <si>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</si>
  <si>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</si>
  <si>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</si>
  <si>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</si>
  <si>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</si>
  <si>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</si>
  <si>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</si>
  <si>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</si>
  <si>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</si>
  <si>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</si>
  <si>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</si>
  <si>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</si>
  <si>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</si>
  <si>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</si>
  <si>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</si>
  <si>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</si>
  <si>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</si>
  <si>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</si>
  <si>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</si>
  <si>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</si>
  <si>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</si>
  <si>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</si>
  <si>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</si>
  <si>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</si>
  <si>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</si>
  <si>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</si>
  <si>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</si>
  <si>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</si>
  <si>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</si>
  <si>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</si>
  <si>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</si>
  <si>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</si>
  <si>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</si>
  <si>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</si>
  <si>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</si>
  <si>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</si>
  <si>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</si>
  <si>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</si>
  <si>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</si>
  <si>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</si>
  <si>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</si>
  <si>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</si>
  <si>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</si>
  <si>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</si>
  <si>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</si>
  <si>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</si>
  <si>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</si>
  <si>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</si>
  <si>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</si>
  <si>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</si>
  <si>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</si>
  <si>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</si>
  <si>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</si>
  <si>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</si>
  <si>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</si>
  <si>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</si>
  <si>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</si>
  <si>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</si>
  <si>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</si>
  <si>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</si>
  <si>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</si>
  <si>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</si>
  <si>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</si>
  <si>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</si>
  <si>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</si>
  <si>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</si>
  <si>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</si>
  <si>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</si>
  <si>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</si>
  <si>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</si>
  <si>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</si>
  <si>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</si>
  <si>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</si>
  <si>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</si>
  <si>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</si>
  <si>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</si>
  <si>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</si>
  <si>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</si>
  <si>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</si>
  <si>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</si>
  <si>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</si>
  <si>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</si>
  <si>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</si>
  <si>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</si>
  <si>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</si>
  <si>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</si>
  <si>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</si>
  <si>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</si>
  <si>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</si>
  <si>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</si>
  <si>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</si>
  <si>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</si>
  <si>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</si>
  <si>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</si>
  <si>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</si>
  <si>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</si>
  <si>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</si>
  <si>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</si>
  <si>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</si>
  <si>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</si>
  <si>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</si>
  <si>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</si>
  <si>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</si>
  <si>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</si>
  <si>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</si>
  <si>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</si>
  <si>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</si>
  <si>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</si>
  <si>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</si>
  <si>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</si>
  <si>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</si>
  <si>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</si>
  <si>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</si>
  <si>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</si>
  <si>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</si>
  <si>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</si>
  <si>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</si>
  <si>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</si>
  <si>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</si>
  <si>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</si>
  <si>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</si>
  <si>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</si>
  <si>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</si>
  <si>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</si>
  <si>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</si>
  <si>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</si>
  <si>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</si>
  <si>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</si>
  <si>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</si>
  <si>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</si>
  <si>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</si>
  <si>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</si>
  <si>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</si>
  <si>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</si>
  <si>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</si>
  <si>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</si>
  <si>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</si>
  <si>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</si>
  <si>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</si>
  <si>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</si>
  <si>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</si>
  <si>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</si>
  <si>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</si>
  <si>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</si>
  <si>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</si>
  <si>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</si>
  <si>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</si>
  <si>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</si>
  <si>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</si>
  <si>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</si>
  <si>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</si>
  <si>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</si>
  <si>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</si>
  <si>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</si>
  <si>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</si>
  <si>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</si>
  <si>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</si>
  <si>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</si>
  <si>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</si>
  <si>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</si>
  <si>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</si>
  <si>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</si>
  <si>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</si>
  <si>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</si>
  <si>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</si>
  <si>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</si>
  <si>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</si>
  <si>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</si>
  <si>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</si>
  <si>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</si>
  <si>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</si>
  <si>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</si>
  <si>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</si>
  <si>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</si>
  <si>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</si>
  <si>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</si>
  <si>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</si>
  <si>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</si>
  <si>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</si>
  <si>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</si>
  <si>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</si>
  <si>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</si>
  <si>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</si>
  <si>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</si>
  <si>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</si>
  <si>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</si>
  <si>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</si>
  <si>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</si>
  <si>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</si>
  <si>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</si>
  <si>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</si>
  <si>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</si>
  <si>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</si>
  <si>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</si>
  <si>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</si>
  <si>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</si>
  <si>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</si>
  <si>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</si>
  <si>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</si>
  <si>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</si>
  <si>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</si>
  <si>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</si>
  <si>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</si>
  <si>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</si>
  <si>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</si>
  <si>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</si>
  <si>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</si>
  <si>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</si>
  <si>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</si>
  <si>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</si>
  <si>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</si>
  <si>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</si>
  <si>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</si>
  <si>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</si>
  <si>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</si>
  <si>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</si>
  <si>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</si>
  <si>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</si>
  <si>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</si>
  <si>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</si>
  <si>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</si>
  <si>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</si>
  <si>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</si>
  <si>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</si>
  <si>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</si>
  <si>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</si>
  <si>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</si>
  <si>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</si>
  <si>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</si>
  <si>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</si>
  <si>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</si>
  <si>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</si>
  <si>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</si>
  <si>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</si>
  <si>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</si>
  <si>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</si>
  <si>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</si>
  <si>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</si>
  <si>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</si>
  <si>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</si>
  <si>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</si>
  <si>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</si>
  <si>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</si>
  <si>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</si>
  <si>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</si>
  <si>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</si>
  <si>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</si>
  <si>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</si>
  <si>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</si>
  <si>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</si>
  <si>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</si>
  <si>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</si>
  <si>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</si>
  <si>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</si>
  <si>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</si>
  <si>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</si>
  <si>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</si>
  <si>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</si>
  <si>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</si>
  <si>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</si>
  <si>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</si>
  <si>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</si>
  <si>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</si>
  <si>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</si>
  <si>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</si>
  <si>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</si>
  <si>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</si>
  <si>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</si>
  <si>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</si>
  <si>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</si>
  <si>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</si>
  <si>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</si>
  <si>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</si>
  <si>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</si>
  <si>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</si>
  <si>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</si>
  <si>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</si>
  <si>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</si>
  <si>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</si>
  <si>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</si>
  <si>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</si>
  <si>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</si>
  <si>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</si>
  <si>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</si>
  <si>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</si>
  <si>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</si>
  <si>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</si>
  <si>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</si>
  <si>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</si>
  <si>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</si>
  <si>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</si>
  <si>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</si>
  <si>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</si>
  <si>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</si>
  <si>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</si>
  <si>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</si>
  <si>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</si>
  <si>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</si>
  <si>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</si>
  <si>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</si>
  <si>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</si>
  <si>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</si>
  <si>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</si>
  <si>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</si>
  <si>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</si>
  <si>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</si>
  <si>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</si>
  <si>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</si>
  <si>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</si>
  <si>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</si>
  <si>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</si>
  <si>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</si>
  <si>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</si>
  <si>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</si>
  <si>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</si>
  <si>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</si>
  <si>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</si>
  <si>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</si>
  <si>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</si>
  <si>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</si>
  <si>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</si>
  <si>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</si>
  <si>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</si>
  <si>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</si>
  <si>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</si>
  <si>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</si>
  <si>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</si>
  <si>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</si>
  <si>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</si>
  <si>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</si>
  <si>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</si>
  <si>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</si>
  <si>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</si>
  <si>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</si>
  <si>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</si>
  <si>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</si>
  <si>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</si>
  <si>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</si>
  <si>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</si>
  <si>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</si>
  <si>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</si>
  <si>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</si>
  <si>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</si>
  <si>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</si>
  <si>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</si>
  <si>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</si>
  <si>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</si>
  <si>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</si>
  <si>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</si>
  <si>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</si>
  <si>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</si>
  <si>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</si>
  <si>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</si>
  <si>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</si>
  <si>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</si>
  <si>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</si>
  <si>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</si>
  <si>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</si>
  <si>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</si>
  <si>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</si>
  <si>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</si>
  <si>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</si>
  <si>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</si>
  <si>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</si>
  <si>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</si>
  <si>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</si>
  <si>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</si>
  <si>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</si>
  <si>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</si>
  <si>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</si>
  <si>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</si>
  <si>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</si>
  <si>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</si>
  <si>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</si>
  <si>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</si>
  <si>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</si>
  <si>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</si>
  <si>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</si>
  <si>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</si>
  <si>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</si>
  <si>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</si>
  <si>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</si>
  <si>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</si>
  <si>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</si>
  <si>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</si>
  <si>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</si>
  <si>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</si>
  <si>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</si>
  <si>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</si>
  <si>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</si>
  <si>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</si>
  <si>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</si>
  <si>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</si>
  <si>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</si>
  <si>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</si>
  <si>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</si>
  <si>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</si>
  <si>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</si>
  <si>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</si>
  <si>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</si>
  <si>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</si>
  <si>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</si>
  <si>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</si>
  <si>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</si>
  <si>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</si>
  <si>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</si>
  <si>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</si>
  <si>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</si>
  <si>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</si>
  <si>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</si>
  <si>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</si>
  <si>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</si>
  <si>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</si>
  <si>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</si>
  <si>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</si>
  <si>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</si>
  <si>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</si>
  <si>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</si>
  <si>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</si>
  <si>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</si>
  <si>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</si>
  <si>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</si>
  <si>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</si>
  <si>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</si>
  <si>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</si>
  <si>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</si>
  <si>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</si>
  <si>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</si>
  <si>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</si>
  <si>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</si>
  <si>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</si>
  <si>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</si>
  <si>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</si>
  <si>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</si>
  <si>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</si>
  <si>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</si>
  <si>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</si>
  <si>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</si>
  <si>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</si>
  <si>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</si>
  <si>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</si>
  <si>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</si>
  <si>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</si>
  <si>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</si>
  <si>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</si>
  <si>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</si>
  <si>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</si>
  <si>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</si>
  <si>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</si>
  <si>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</si>
  <si>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</si>
  <si>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</si>
  <si>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</si>
  <si>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</si>
  <si>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</si>
  <si>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</si>
  <si>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</si>
  <si>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</si>
  <si>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</si>
  <si>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</si>
  <si>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</si>
  <si>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</si>
  <si>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</si>
  <si>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</si>
  <si>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</si>
  <si>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</si>
  <si>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</si>
  <si>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</si>
  <si>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</si>
  <si>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</si>
  <si>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</si>
  <si>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</si>
  <si>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</si>
  <si>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</si>
  <si>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</si>
  <si>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</si>
  <si>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</si>
  <si>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</si>
  <si>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</si>
  <si>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</si>
  <si>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</si>
  <si>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</si>
  <si>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</si>
  <si>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</si>
  <si>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</si>
  <si>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</si>
  <si>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</si>
  <si>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</si>
  <si>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</si>
  <si>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</si>
  <si>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</si>
  <si>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</si>
  <si>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</si>
  <si>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</si>
  <si>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</si>
  <si>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</si>
  <si>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</si>
  <si>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</si>
  <si>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</si>
  <si>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</si>
  <si>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</si>
  <si>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</si>
  <si>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</si>
  <si>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</si>
  <si>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</si>
  <si>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</si>
  <si>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</si>
  <si>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</si>
  <si>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</si>
  <si>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</si>
  <si>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</si>
  <si>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</si>
  <si>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</si>
  <si>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</si>
  <si>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</si>
  <si>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</si>
  <si>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</si>
  <si>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</si>
  <si>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</si>
  <si>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</si>
  <si>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</si>
  <si>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</si>
  <si>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</si>
  <si>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</si>
  <si>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</si>
  <si>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</si>
  <si>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</si>
  <si>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</si>
  <si>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</si>
  <si>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</si>
  <si>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</si>
  <si>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</si>
  <si>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</si>
  <si>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</si>
  <si>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</si>
  <si>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</si>
  <si>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</si>
  <si>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</si>
  <si>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</si>
  <si>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</si>
  <si>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</si>
  <si>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</si>
  <si>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</si>
  <si>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</si>
  <si>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</si>
  <si>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</si>
  <si>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</si>
  <si>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</si>
  <si>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</si>
  <si>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</si>
  <si>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</si>
  <si>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</si>
  <si>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</si>
  <si>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</si>
  <si>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</si>
  <si>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</si>
  <si>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</si>
  <si>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</si>
  <si>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</si>
  <si>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</si>
  <si>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</si>
  <si>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</si>
  <si>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</si>
  <si>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</si>
  <si>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</si>
  <si>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</si>
  <si>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</si>
  <si>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</si>
  <si>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</si>
  <si>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</si>
  <si>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</si>
  <si>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</si>
  <si>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</si>
  <si>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</si>
  <si>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</si>
  <si>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</si>
  <si>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</si>
  <si>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</si>
  <si>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</si>
  <si>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</si>
  <si>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</si>
  <si>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</si>
  <si>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</si>
  <si>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</si>
  <si>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</si>
  <si>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</si>
  <si>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</si>
  <si>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</si>
  <si>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</si>
  <si>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</si>
  <si>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</si>
  <si>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</si>
  <si>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</si>
  <si>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</si>
  <si>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</si>
  <si>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</si>
  <si>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</si>
  <si>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</si>
  <si>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</si>
  <si>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</si>
  <si>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</si>
  <si>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</si>
  <si>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</si>
  <si>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</si>
  <si>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</si>
  <si>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</si>
  <si>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</si>
  <si>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</si>
  <si>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</si>
  <si>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</si>
  <si>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</si>
  <si>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</si>
  <si>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</si>
  <si>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</si>
  <si>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</si>
  <si>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</si>
  <si>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</si>
  <si>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</si>
  <si>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</si>
  <si>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</si>
  <si>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</si>
  <si>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</si>
  <si>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</si>
  <si>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</si>
  <si>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</si>
  <si>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</si>
  <si>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</si>
  <si>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</si>
  <si>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</si>
  <si>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</si>
  <si>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</si>
  <si>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</si>
  <si>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</si>
  <si>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</si>
  <si>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</si>
  <si>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</si>
  <si>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</si>
  <si>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</si>
  <si>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</si>
  <si>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</si>
  <si>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</si>
  <si>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</si>
  <si>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</si>
  <si>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</si>
  <si>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</si>
  <si>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</si>
  <si>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</si>
  <si>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</si>
  <si>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</si>
  <si>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</si>
  <si>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</si>
  <si>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</si>
  <si>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</si>
  <si>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</si>
  <si>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</si>
  <si>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</si>
  <si>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</si>
  <si>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</si>
  <si>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</si>
  <si>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</si>
  <si>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</si>
  <si>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</si>
  <si>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</si>
  <si>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</si>
  <si>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</si>
  <si>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</si>
  <si>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</si>
  <si>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</si>
  <si>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</si>
  <si>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</si>
  <si>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</si>
  <si>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</si>
  <si>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</si>
  <si>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</si>
  <si>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</si>
  <si>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</si>
  <si>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</si>
  <si>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</si>
  <si>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</si>
  <si>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</si>
  <si>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</si>
  <si>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</si>
  <si>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</si>
  <si>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</si>
  <si>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</si>
  <si>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</si>
  <si>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</si>
  <si>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</si>
  <si>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</si>
  <si>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</si>
  <si>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</si>
  <si>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</si>
  <si>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</si>
  <si>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</si>
  <si>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</si>
  <si>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</si>
  <si>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</si>
  <si>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</si>
  <si>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</si>
  <si>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</si>
  <si>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</si>
  <si>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</si>
  <si>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</si>
  <si>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</si>
  <si>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</si>
  <si>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</si>
  <si>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</si>
  <si>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</si>
  <si>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</si>
  <si>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</si>
  <si>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</si>
  <si>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</si>
  <si>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</si>
  <si>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</si>
  <si>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</si>
  <si>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</si>
  <si>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</si>
  <si>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</si>
  <si>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</si>
  <si>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</si>
  <si>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</si>
  <si>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</si>
  <si>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</si>
  <si>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</si>
  <si>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</si>
  <si>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</si>
  <si>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</si>
  <si>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</si>
  <si>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</si>
  <si>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</si>
  <si>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</si>
  <si>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</si>
  <si>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</si>
  <si>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</si>
  <si>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</si>
  <si>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</si>
  <si>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</si>
  <si>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</si>
  <si>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</si>
  <si>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</si>
  <si>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</si>
  <si>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</si>
  <si>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</si>
  <si>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</si>
  <si>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</si>
  <si>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</si>
  <si>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</si>
  <si>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</si>
  <si>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</si>
  <si>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</si>
  <si>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</si>
  <si>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</si>
  <si>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</si>
  <si>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</si>
  <si>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</si>
  <si>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</si>
  <si>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</si>
  <si>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</si>
  <si>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</si>
  <si>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</si>
  <si>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</si>
  <si>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</si>
  <si>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</si>
  <si>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</si>
  <si>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</si>
  <si>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</si>
  <si>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</si>
  <si>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</si>
  <si>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</si>
  <si>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</si>
  <si>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</si>
  <si>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</si>
  <si>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</si>
  <si>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</si>
  <si>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</si>
  <si>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</si>
  <si>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</si>
  <si>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</si>
  <si>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</si>
  <si>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</si>
  <si>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</si>
  <si>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</si>
  <si>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</si>
  <si>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</si>
  <si>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</si>
  <si>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</si>
  <si>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</si>
  <si>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</si>
  <si>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</si>
  <si>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</si>
  <si>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</si>
  <si>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</si>
  <si>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</si>
  <si>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</si>
  <si>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</si>
  <si>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</si>
  <si>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</si>
  <si>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</si>
  <si>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</si>
  <si>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</si>
  <si>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</si>
  <si>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</si>
  <si>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</si>
  <si>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</si>
  <si>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</si>
  <si>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</si>
  <si>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</si>
  <si>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</si>
  <si>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</si>
  <si>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</si>
  <si>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</si>
  <si>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</si>
  <si>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</si>
  <si>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</si>
  <si>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</si>
  <si>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</si>
  <si>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</si>
  <si>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</si>
  <si>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</si>
  <si>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</si>
  <si>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</si>
  <si>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</si>
  <si>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</si>
  <si>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</si>
  <si>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</si>
  <si>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</si>
  <si>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</si>
  <si>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</si>
  <si>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</si>
  <si>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</si>
  <si>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</si>
  <si>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</si>
  <si>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</si>
  <si>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</si>
  <si>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</si>
  <si>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</si>
  <si>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</si>
  <si>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</si>
  <si>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</si>
  <si>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</si>
  <si>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</si>
  <si>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</si>
  <si>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</si>
  <si>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</si>
  <si>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</si>
  <si>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</si>
  <si>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</si>
  <si>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</si>
  <si>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</si>
  <si>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</si>
  <si>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</si>
  <si>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</si>
  <si>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</si>
  <si>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</si>
  <si>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</si>
  <si>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</si>
  <si>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</si>
  <si>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</si>
  <si>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</si>
  <si>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</si>
  <si>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</si>
  <si>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</si>
  <si>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</si>
  <si>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</si>
  <si>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</si>
  <si>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</si>
  <si>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</si>
  <si>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</si>
  <si>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</si>
  <si>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</si>
  <si>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</si>
  <si>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</si>
  <si>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</si>
  <si>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</si>
  <si>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</si>
  <si>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</si>
  <si>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</si>
  <si>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</si>
  <si>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</si>
  <si>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</si>
  <si>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</si>
  <si>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</si>
  <si>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</si>
  <si>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</si>
  <si>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</si>
  <si>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</si>
  <si>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</si>
  <si>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</si>
  <si>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</si>
  <si>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</si>
  <si>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</si>
  <si>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</si>
  <si>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</si>
  <si>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</si>
  <si>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</si>
  <si>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</si>
  <si>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</si>
  <si>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</si>
  <si>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</si>
  <si>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</si>
  <si>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</si>
  <si>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</si>
  <si>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</si>
  <si>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</si>
  <si>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</si>
  <si>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</si>
  <si>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</si>
  <si>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</si>
  <si>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</si>
  <si>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</si>
  <si>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</si>
  <si>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</si>
  <si>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</si>
  <si>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</si>
  <si>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</si>
  <si>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</si>
  <si>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</si>
  <si>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</si>
  <si>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</si>
  <si>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</si>
  <si>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</si>
  <si>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</si>
  <si>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</si>
  <si>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</si>
  <si>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</si>
  <si>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</si>
  <si>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</si>
  <si>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</si>
  <si>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</si>
  <si>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</si>
  <si>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</si>
  <si>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</si>
  <si>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</si>
  <si>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</si>
  <si>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</si>
  <si>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</si>
  <si>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</si>
  <si>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</si>
  <si>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</si>
  <si>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</si>
  <si>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</si>
  <si>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</si>
  <si>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</si>
  <si>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</si>
  <si>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</si>
  <si>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</si>
  <si>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</si>
  <si>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</si>
  <si>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</si>
  <si>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</si>
  <si>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</si>
  <si>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</si>
  <si>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</si>
  <si>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</si>
  <si>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</si>
  <si>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</si>
  <si>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</si>
  <si>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</si>
  <si>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</si>
  <si>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</si>
  <si>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</si>
  <si>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</si>
  <si>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</si>
  <si>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</si>
  <si>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</si>
  <si>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</si>
  <si>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</si>
  <si>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</si>
  <si>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</si>
  <si>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</si>
  <si>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</si>
  <si>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</si>
  <si>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</si>
  <si>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</si>
  <si>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</si>
  <si>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</si>
  <si>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</si>
  <si>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</si>
  <si>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</si>
  <si>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</si>
  <si>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</si>
  <si>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</si>
  <si>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</si>
  <si>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</si>
  <si>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</si>
  <si>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</si>
  <si>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</si>
  <si>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</si>
  <si>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</si>
  <si>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</si>
  <si>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</si>
  <si>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</si>
  <si>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</si>
  <si>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</si>
  <si>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</si>
  <si>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</si>
  <si>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</si>
  <si>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</si>
  <si>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</si>
  <si>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</si>
  <si>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</si>
  <si>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</si>
  <si>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</si>
  <si>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</si>
  <si>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</si>
  <si>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</si>
  <si>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</si>
  <si>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</si>
  <si>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</si>
  <si>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</si>
  <si>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</si>
  <si>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</si>
  <si>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</si>
  <si>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</si>
  <si>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</si>
  <si>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</si>
  <si>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</si>
  <si>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</si>
  <si>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</si>
  <si>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</si>
  <si>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</si>
  <si>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</si>
  <si>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</si>
  <si>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</si>
  <si>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</si>
  <si>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</si>
  <si>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</si>
  <si>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</si>
  <si>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</si>
  <si>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</si>
  <si>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</si>
  <si>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</si>
  <si>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</si>
  <si>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</si>
  <si>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</si>
  <si>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</si>
  <si>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</si>
  <si>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</si>
  <si>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</si>
  <si>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</si>
  <si>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</si>
  <si>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</si>
  <si>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</si>
  <si>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</si>
  <si>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</si>
  <si>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</si>
  <si>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</si>
  <si>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</si>
  <si>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</si>
  <si>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</si>
  <si>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</si>
  <si>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</si>
  <si>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</si>
  <si>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</si>
  <si>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</si>
  <si>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</si>
  <si>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</si>
  <si>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</si>
  <si>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</si>
  <si>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</si>
  <si>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</si>
  <si>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</si>
  <si>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</si>
  <si>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</si>
  <si>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</si>
  <si>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</si>
  <si>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</si>
  <si>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</si>
  <si>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</si>
  <si>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</si>
  <si>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</si>
  <si>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</si>
  <si>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</si>
  <si>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</si>
  <si>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</si>
  <si>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</si>
  <si>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</si>
  <si>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</si>
  <si>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</si>
  <si>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</si>
  <si>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</si>
  <si>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</si>
  <si>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</si>
  <si>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</si>
  <si>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</si>
  <si>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</si>
  <si>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</si>
  <si>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</si>
  <si>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</si>
  <si>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</si>
  <si>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</si>
  <si>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</si>
  <si>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</si>
  <si>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</si>
  <si>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</si>
  <si>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</si>
  <si>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</si>
  <si>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</si>
  <si>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</si>
  <si>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</si>
  <si>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</si>
  <si>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</si>
  <si>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</si>
  <si>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</si>
  <si>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</si>
  <si>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</si>
  <si>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</si>
  <si>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</si>
  <si>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</si>
  <si>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</si>
  <si>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</si>
  <si>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</si>
  <si>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</si>
  <si>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</si>
  <si>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</si>
  <si>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</si>
  <si>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</si>
  <si>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</si>
  <si>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</si>
  <si>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</si>
  <si>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</si>
  <si>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</si>
  <si>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</si>
  <si>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</si>
  <si>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</si>
  <si>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</si>
  <si>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</si>
  <si>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</si>
  <si>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</si>
  <si>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</si>
  <si>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</si>
  <si>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</si>
  <si>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</si>
  <si>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</si>
  <si>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</si>
  <si>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</si>
  <si>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</si>
  <si>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</si>
  <si>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</si>
  <si>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</si>
  <si>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</si>
  <si>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</si>
  <si>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</si>
  <si>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</si>
  <si>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</si>
  <si>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</si>
  <si>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</si>
  <si>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</si>
  <si>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</si>
  <si>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</si>
  <si>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</si>
  <si>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</si>
  <si>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</si>
  <si>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</si>
  <si>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</si>
  <si>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</si>
  <si>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</si>
  <si>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</si>
  <si>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</si>
  <si>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</si>
  <si>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</si>
  <si>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</si>
  <si>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</si>
  <si>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</si>
  <si>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</si>
  <si>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</si>
  <si>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</si>
  <si>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</si>
  <si>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</si>
  <si>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</si>
  <si>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</si>
  <si>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</si>
  <si>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</si>
  <si>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</si>
  <si>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</si>
  <si>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</si>
  <si>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</si>
  <si>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</si>
  <si>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</si>
  <si>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</si>
  <si>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</si>
  <si>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</si>
  <si>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</si>
  <si>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</si>
  <si>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</si>
  <si>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</si>
  <si>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</si>
  <si>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</si>
  <si>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</si>
  <si>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</si>
  <si>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</si>
  <si>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</si>
  <si>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</si>
  <si>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</si>
  <si>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</si>
  <si>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</si>
  <si>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</si>
  <si>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</si>
  <si>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</si>
  <si>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</si>
  <si>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</si>
  <si>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</si>
  <si>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</si>
  <si>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</si>
  <si>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</si>
  <si>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</si>
  <si>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</si>
  <si>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</si>
  <si>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</si>
  <si>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</si>
  <si>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</si>
  <si>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</si>
  <si>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</si>
  <si>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</si>
  <si>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</si>
  <si>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</si>
  <si>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</si>
  <si>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</si>
  <si>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</si>
  <si>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</si>
  <si>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</si>
  <si>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</si>
  <si>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</si>
  <si>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</si>
  <si>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</si>
  <si>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</si>
  <si>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</si>
  <si>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</si>
  <si>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</si>
  <si>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</si>
  <si>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</si>
  <si>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</si>
  <si>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</si>
  <si>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</si>
  <si>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</si>
  <si>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</si>
  <si>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</si>
  <si>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</si>
  <si>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</si>
  <si>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</si>
  <si>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</si>
  <si>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</si>
  <si>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</si>
  <si>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</si>
  <si>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</si>
  <si>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</si>
  <si>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</si>
  <si>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</si>
  <si>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</si>
  <si>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</si>
  <si>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</si>
  <si>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</si>
  <si>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</si>
  <si>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</si>
  <si>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</si>
  <si>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</si>
  <si>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</si>
  <si>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</si>
  <si>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</si>
  <si>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</si>
  <si>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</si>
  <si>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</si>
  <si>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</si>
  <si>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</si>
  <si>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</si>
  <si>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</si>
  <si>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</si>
  <si>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</si>
  <si>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</si>
  <si>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</si>
  <si>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</si>
  <si>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</si>
  <si>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</si>
  <si>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</si>
  <si>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</si>
  <si>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</si>
  <si>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</si>
  <si>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</si>
  <si>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</si>
  <si>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</si>
  <si>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</si>
  <si>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</si>
  <si>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</si>
  <si>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</si>
  <si>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</si>
  <si>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</si>
  <si>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</si>
  <si>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</si>
  <si>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</si>
  <si>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</si>
  <si>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</si>
  <si>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</si>
  <si>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</si>
  <si>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</si>
  <si>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</si>
  <si>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</si>
  <si>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</si>
  <si>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</si>
  <si>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</si>
  <si>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</si>
  <si>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</si>
  <si>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</si>
  <si>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</si>
  <si>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</si>
  <si>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</si>
  <si>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</si>
  <si>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</si>
  <si>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</si>
  <si>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</si>
  <si>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</si>
  <si>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</si>
  <si>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</si>
  <si>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</si>
  <si>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</si>
  <si>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</si>
  <si>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</si>
  <si>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</si>
  <si>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</si>
  <si>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</si>
  <si>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</si>
  <si>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</si>
  <si>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</si>
  <si>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</si>
  <si>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</si>
  <si>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</si>
  <si>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</si>
  <si>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</si>
  <si>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</si>
  <si>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</si>
  <si>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</si>
  <si>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</si>
  <si>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</si>
  <si>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</si>
  <si>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</si>
  <si>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</si>
  <si>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</si>
  <si>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</si>
  <si>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</si>
  <si>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</si>
  <si>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</si>
  <si>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</si>
  <si>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</si>
  <si>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</si>
  <si>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</si>
  <si>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</si>
  <si>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</si>
  <si>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</si>
  <si>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</si>
  <si>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</si>
  <si>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</si>
  <si>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</si>
  <si>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</si>
  <si>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</si>
  <si>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</si>
  <si>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</si>
  <si>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</si>
  <si>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</si>
  <si>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</si>
  <si>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</si>
  <si>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</si>
  <si>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</si>
  <si>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</si>
  <si>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</si>
  <si>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</si>
  <si>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</si>
  <si>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</si>
  <si>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</si>
  <si>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</si>
  <si>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</si>
  <si>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</si>
  <si>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</si>
  <si>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</si>
  <si>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</si>
  <si>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</si>
  <si>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</si>
  <si>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</si>
  <si>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</si>
  <si>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</si>
  <si>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</si>
  <si>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</si>
  <si>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</si>
  <si>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</si>
  <si>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</si>
  <si>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</si>
  <si>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</si>
  <si>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</si>
  <si>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</si>
  <si>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</si>
  <si>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</si>
  <si>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</si>
  <si>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</si>
  <si>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</si>
  <si>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</si>
  <si>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</si>
  <si>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</si>
  <si>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</si>
  <si>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</si>
  <si>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</si>
  <si>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</si>
  <si>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</si>
  <si>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</si>
  <si>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</si>
  <si>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</si>
  <si>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</si>
  <si>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</si>
  <si>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</si>
  <si>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</si>
  <si>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</si>
  <si>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</si>
  <si>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</si>
  <si>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</si>
  <si>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</si>
  <si>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</si>
  <si>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</si>
  <si>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</si>
  <si>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</si>
  <si>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</si>
  <si>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</si>
  <si>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</si>
  <si>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</si>
  <si>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</si>
  <si>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</si>
  <si>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</si>
  <si>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</si>
  <si>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</si>
  <si>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</si>
  <si>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</si>
  <si>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</si>
  <si>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</si>
  <si>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</si>
  <si>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</si>
  <si>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</si>
  <si>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</si>
  <si>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</si>
  <si>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</si>
  <si>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</si>
  <si>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</si>
  <si>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</si>
  <si>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</si>
  <si>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</si>
  <si>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</si>
  <si>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</si>
  <si>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</si>
  <si>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</si>
  <si>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</si>
  <si>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</si>
  <si>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</si>
  <si>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</si>
  <si>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</si>
  <si>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</si>
  <si>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</si>
  <si>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</si>
  <si>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</si>
  <si>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</si>
  <si>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</si>
  <si>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</si>
  <si>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</si>
  <si>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</si>
  <si>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</si>
  <si>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</si>
  <si>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</si>
  <si>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</si>
  <si>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</si>
  <si>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</si>
  <si>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</si>
  <si>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</si>
  <si>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</si>
  <si>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</si>
  <si>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</si>
  <si>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</si>
  <si>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</si>
  <si>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</si>
  <si>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</si>
  <si>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</si>
  <si>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</si>
  <si>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</si>
  <si>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</si>
  <si>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</si>
  <si>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</si>
  <si>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</si>
  <si>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</si>
  <si>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</si>
  <si>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</si>
  <si>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</si>
  <si>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</si>
  <si>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</si>
  <si>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</si>
  <si>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</si>
  <si>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</si>
  <si>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</si>
  <si>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</si>
  <si>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</si>
  <si>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</si>
  <si>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</si>
  <si>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</si>
  <si>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</si>
  <si>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</si>
  <si>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</si>
  <si>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</si>
  <si>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</si>
  <si>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</si>
  <si>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</si>
  <si>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</si>
  <si>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</si>
  <si>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</si>
  <si>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</si>
  <si>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</si>
  <si>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</si>
  <si>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</si>
  <si>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</si>
  <si>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</si>
  <si>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</si>
  <si>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</si>
  <si>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</si>
  <si>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</si>
  <si>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</si>
  <si>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</si>
  <si>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</si>
  <si>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</si>
  <si>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</si>
  <si>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</si>
  <si>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</si>
  <si>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</si>
  <si>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</si>
  <si>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</si>
  <si>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</si>
  <si>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</si>
  <si>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</si>
  <si>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</si>
  <si>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</si>
  <si>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</si>
  <si>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</si>
  <si>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</si>
  <si>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</si>
  <si>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</si>
  <si>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</si>
  <si>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</si>
  <si>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</si>
  <si>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</si>
  <si>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</si>
  <si>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</si>
  <si>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</si>
  <si>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</si>
  <si>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</si>
  <si>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</si>
  <si>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</si>
  <si>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</si>
  <si>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</si>
  <si>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</si>
  <si>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</si>
  <si>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</si>
  <si>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</si>
  <si>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</si>
  <si>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</si>
  <si>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</si>
  <si>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</si>
  <si>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</si>
  <si>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</si>
  <si>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</si>
  <si>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</si>
  <si>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</si>
  <si>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</si>
  <si>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</si>
  <si>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</si>
  <si>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</si>
  <si>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</si>
  <si>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</si>
  <si>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</si>
  <si>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</si>
  <si>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</si>
  <si>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</si>
  <si>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</si>
  <si>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</si>
  <si>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</si>
  <si>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</si>
  <si>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</si>
  <si>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</si>
  <si>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</si>
  <si>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</si>
  <si>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</si>
  <si>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</si>
  <si>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</si>
  <si>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</si>
  <si>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</si>
  <si>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</si>
  <si>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</si>
  <si>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</si>
  <si>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</si>
  <si>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</si>
  <si>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</si>
  <si>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</si>
  <si>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</si>
  <si>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</si>
  <si>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</si>
  <si>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</si>
  <si>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</si>
  <si>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</si>
  <si>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</si>
  <si>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</si>
  <si>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</si>
  <si>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</si>
  <si>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</si>
  <si>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</si>
  <si>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</si>
  <si>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</si>
  <si>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</si>
  <si>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</si>
  <si>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</si>
  <si>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</si>
  <si>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</si>
  <si>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</si>
  <si>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</si>
  <si>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</si>
  <si>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</si>
  <si>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</si>
  <si>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</si>
  <si>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</si>
  <si>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</si>
  <si>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</si>
  <si>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</si>
  <si>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</si>
  <si>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</si>
  <si>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</si>
  <si>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</si>
  <si>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</si>
  <si>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</si>
  <si>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</si>
  <si>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</si>
  <si>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</si>
  <si>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</si>
  <si>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</si>
  <si>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</si>
  <si>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</si>
  <si>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</si>
  <si>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</si>
  <si>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</si>
  <si>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</si>
  <si>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</si>
  <si>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</si>
  <si>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</si>
  <si>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</si>
  <si>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</si>
  <si>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</si>
  <si>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</si>
  <si>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</si>
  <si>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</si>
  <si>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</si>
  <si>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</si>
  <si>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</si>
  <si>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</si>
  <si>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</si>
  <si>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</si>
  <si>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</si>
  <si>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</si>
  <si>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</si>
  <si>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</si>
  <si>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</si>
  <si>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</si>
  <si>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</si>
  <si>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</si>
  <si>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</si>
  <si>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</si>
  <si>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</si>
  <si>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</si>
  <si>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</si>
  <si>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</si>
  <si>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</si>
  <si>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</si>
  <si>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</si>
  <si>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</si>
  <si>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</si>
  <si>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</si>
  <si>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</si>
  <si>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</si>
  <si>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</si>
  <si>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</si>
  <si>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</si>
  <si>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</si>
  <si>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</si>
  <si>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</si>
  <si>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</si>
  <si>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</si>
  <si>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</si>
  <si>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</si>
  <si>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</si>
  <si>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</si>
  <si>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</si>
  <si>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</si>
  <si>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</si>
  <si>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</si>
  <si>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</si>
  <si>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</si>
  <si>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</si>
  <si>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</si>
  <si>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</si>
  <si>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</si>
  <si>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</si>
  <si>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</si>
  <si>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</si>
  <si>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</si>
  <si>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</si>
  <si>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</si>
  <si>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</si>
  <si>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</si>
  <si>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</si>
  <si>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</si>
  <si>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</si>
  <si>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</si>
  <si>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</si>
  <si>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</si>
  <si>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</si>
  <si>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</si>
  <si>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</si>
  <si>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</si>
  <si>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</si>
  <si>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</si>
  <si>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</si>
  <si>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</si>
  <si>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</si>
  <si>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</si>
  <si>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</si>
  <si>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</si>
  <si>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</si>
  <si>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</si>
  <si>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</si>
  <si>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</si>
  <si>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</si>
  <si>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</si>
  <si>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</si>
  <si>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</si>
  <si>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</si>
  <si>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</si>
  <si>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</si>
  <si>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</si>
  <si>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</si>
  <si>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</si>
  <si>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</si>
  <si>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</si>
  <si>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</si>
  <si>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</si>
  <si>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</si>
  <si>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</si>
  <si>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</si>
  <si>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</si>
  <si>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</si>
  <si>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</si>
  <si>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</si>
  <si>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</si>
  <si>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</si>
  <si>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</si>
  <si>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</si>
  <si>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</si>
  <si>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</si>
  <si>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</si>
  <si>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</si>
  <si>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</si>
  <si>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</si>
  <si>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</si>
  <si>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</si>
  <si>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</si>
  <si>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</si>
  <si>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</si>
  <si>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</si>
  <si>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</si>
  <si>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</si>
  <si>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</si>
  <si>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</si>
  <si>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</si>
  <si>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</si>
  <si>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</si>
  <si>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</si>
  <si>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</si>
  <si>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</si>
  <si>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</si>
  <si>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</si>
  <si>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</si>
  <si>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</si>
  <si>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</si>
  <si>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</si>
  <si>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</si>
  <si>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</si>
  <si>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</si>
  <si>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</si>
  <si>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</si>
  <si>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</si>
  <si>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</si>
  <si>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</si>
  <si>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</si>
  <si>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</si>
  <si>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</si>
  <si>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</si>
  <si>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</si>
  <si>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</si>
  <si>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</si>
  <si>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</si>
  <si>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</si>
  <si>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</si>
  <si>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</si>
  <si>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</si>
  <si>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</si>
  <si>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</si>
  <si>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</si>
  <si>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</si>
  <si>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</si>
  <si>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</si>
  <si>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</si>
  <si>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</si>
  <si>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</si>
  <si>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</si>
  <si>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</si>
  <si>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</si>
  <si>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</si>
  <si>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</si>
  <si>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</si>
  <si>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</si>
  <si>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</si>
  <si>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</si>
  <si>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</si>
  <si>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</si>
  <si>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</si>
  <si>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</si>
  <si>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</si>
  <si>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</si>
  <si>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</si>
  <si>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</si>
  <si>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</si>
  <si>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</si>
  <si>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</si>
  <si>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</si>
  <si>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</si>
  <si>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</si>
  <si>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</si>
  <si>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</si>
  <si>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</si>
  <si>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</si>
  <si>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</si>
  <si>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</si>
  <si>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</si>
  <si>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</si>
  <si>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</si>
  <si>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</si>
  <si>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</si>
  <si>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</si>
  <si>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</si>
  <si>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</si>
  <si>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</si>
  <si>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</si>
  <si>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</si>
  <si>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</si>
  <si>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</si>
  <si>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</si>
  <si>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</si>
  <si>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</si>
  <si>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</si>
  <si>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</si>
  <si>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</si>
  <si>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</si>
  <si>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</si>
  <si>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</si>
  <si>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</si>
  <si>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</si>
  <si>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</si>
  <si>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</si>
  <si>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</si>
  <si>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</si>
  <si>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</si>
  <si>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</si>
  <si>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</si>
  <si>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</si>
  <si>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</si>
  <si>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</si>
  <si>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</si>
  <si>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</si>
  <si>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</si>
  <si>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</si>
  <si>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</si>
  <si>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</si>
  <si>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</si>
  <si>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</si>
  <si>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</si>
  <si>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</si>
  <si>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</si>
  <si>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</si>
  <si>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</si>
  <si>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</si>
  <si>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</si>
  <si>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</si>
  <si>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</si>
  <si>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</si>
  <si>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</si>
  <si>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</si>
  <si>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</si>
  <si>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</si>
  <si>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</si>
  <si>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</si>
  <si>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</si>
  <si>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</si>
  <si>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</si>
  <si>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</si>
  <si>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</si>
  <si>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</si>
  <si>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</si>
  <si>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</si>
  <si>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</si>
  <si>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</si>
  <si>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</si>
  <si>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</si>
  <si>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</si>
  <si>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</si>
  <si>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</si>
  <si>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</si>
  <si>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</si>
  <si>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</si>
  <si>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</si>
  <si>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</si>
  <si>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</si>
  <si>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</si>
  <si>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</si>
  <si>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</si>
  <si>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</si>
  <si>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</si>
  <si>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</si>
  <si>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</si>
  <si>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</si>
  <si>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</si>
  <si>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</si>
  <si>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</si>
  <si>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</si>
  <si>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</si>
  <si>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</si>
  <si>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</si>
  <si>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</si>
  <si>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</si>
  <si>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</si>
  <si>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</si>
  <si>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</si>
  <si>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</si>
  <si>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</si>
  <si>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</si>
  <si>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</si>
  <si>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</si>
  <si>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</si>
  <si>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</si>
  <si>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</si>
  <si>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</si>
  <si>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</si>
  <si>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</si>
  <si>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</si>
  <si>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</si>
  <si>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</si>
  <si>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</si>
  <si>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</si>
  <si>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</si>
  <si>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</si>
  <si>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</si>
  <si>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</si>
  <si>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</si>
  <si>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</si>
  <si>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</si>
  <si>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</si>
  <si>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</si>
  <si>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</si>
  <si>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</si>
  <si>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</si>
  <si>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</si>
  <si>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</si>
  <si>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</si>
  <si>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</si>
  <si>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</si>
  <si>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</si>
  <si>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</si>
  <si>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</si>
  <si>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</si>
  <si>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</si>
  <si>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</si>
  <si>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</si>
  <si>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</si>
  <si>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</si>
  <si>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</si>
  <si>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</si>
  <si>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</si>
  <si>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</si>
  <si>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</si>
  <si>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</si>
  <si>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</si>
  <si>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</si>
  <si>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</si>
  <si>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</si>
  <si>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</si>
  <si>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</si>
  <si>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</si>
  <si>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</si>
  <si>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</si>
  <si>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</si>
  <si>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</si>
  <si>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</si>
  <si>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</si>
  <si>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</si>
  <si>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</si>
  <si>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</si>
  <si>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</si>
  <si>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</si>
  <si>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</si>
  <si>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</si>
  <si>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</si>
  <si>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</si>
  <si>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</si>
  <si>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</si>
  <si>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</si>
  <si>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</si>
  <si>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</si>
  <si>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</si>
  <si>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</si>
  <si>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</si>
  <si>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</si>
  <si>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</si>
  <si>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</si>
  <si>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</si>
  <si>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</si>
  <si>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</si>
  <si>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</si>
  <si>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</si>
  <si>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</si>
  <si>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</si>
  <si>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</si>
  <si>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</si>
  <si>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</si>
  <si>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</si>
  <si>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</si>
  <si>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</si>
  <si>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</si>
  <si>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</si>
  <si>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</si>
  <si>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</si>
  <si>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</si>
  <si>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</si>
  <si>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</si>
  <si>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</si>
  <si>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</si>
  <si>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</si>
  <si>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</si>
  <si>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</si>
  <si>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</si>
  <si>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</si>
  <si>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</si>
  <si>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</si>
  <si>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</si>
  <si>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</si>
  <si>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</si>
  <si>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</si>
  <si>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</si>
  <si>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</si>
  <si>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</si>
  <si>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</si>
  <si>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</si>
  <si>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</si>
  <si>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</si>
  <si>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</si>
  <si>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</si>
  <si>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</si>
  <si>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</si>
  <si>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</si>
  <si>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</si>
  <si>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</si>
  <si>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</si>
  <si>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</si>
  <si>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</si>
  <si>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</si>
  <si>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</si>
  <si>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</si>
  <si>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</si>
  <si>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</si>
  <si>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</si>
  <si>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</si>
  <si>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</si>
  <si>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</si>
  <si>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</si>
  <si>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</si>
  <si>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</si>
  <si>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</si>
  <si>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</si>
  <si>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</si>
  <si>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</si>
  <si>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</si>
  <si>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</si>
  <si>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</si>
  <si>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</si>
  <si>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</si>
  <si>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</si>
  <si>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</si>
  <si>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</si>
  <si>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</si>
  <si>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</si>
  <si>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</si>
  <si>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</si>
  <si>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</si>
  <si>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</si>
  <si>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</si>
  <si>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</si>
  <si>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</si>
  <si>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</si>
  <si>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</si>
  <si>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</si>
  <si>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</si>
  <si>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</si>
  <si>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</si>
  <si>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</si>
  <si>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</si>
  <si>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</si>
  <si>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</si>
  <si>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</si>
  <si>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</si>
  <si>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</si>
  <si>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</si>
  <si>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</si>
  <si>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</si>
  <si>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</si>
  <si>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</si>
  <si>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</si>
  <si>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</si>
  <si>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</si>
  <si>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</si>
  <si>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</si>
  <si>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</si>
  <si>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</si>
  <si>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</si>
  <si>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</si>
  <si>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</si>
  <si>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</si>
  <si>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</si>
  <si>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</si>
  <si>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</si>
  <si>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</si>
  <si>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</si>
  <si>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</si>
  <si>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</si>
  <si>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</si>
  <si>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</si>
  <si>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</si>
  <si>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</si>
  <si>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</si>
  <si>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</si>
  <si>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</si>
  <si>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</si>
  <si>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</si>
  <si>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</si>
  <si>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</si>
  <si>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</si>
  <si>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</si>
  <si>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</si>
  <si>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</si>
  <si>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</si>
  <si>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</si>
  <si>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</si>
  <si>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</si>
  <si>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</si>
  <si>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</si>
  <si>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</si>
  <si>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</si>
  <si>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</si>
  <si>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</si>
  <si>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</si>
  <si>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</si>
  <si>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</si>
  <si>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</si>
  <si>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</si>
  <si>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</si>
  <si>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</si>
  <si>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</si>
  <si>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</si>
  <si>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</si>
  <si>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</si>
  <si>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</si>
  <si>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</si>
  <si>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</si>
  <si>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</si>
  <si>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</si>
  <si>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</si>
  <si>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</si>
  <si>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</si>
  <si>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</si>
  <si>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</si>
  <si>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</si>
  <si>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</si>
  <si>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</si>
  <si>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</si>
  <si>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</si>
  <si>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</si>
  <si>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</si>
  <si>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</si>
  <si>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</si>
  <si>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</si>
  <si>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</si>
  <si>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</si>
  <si>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</si>
  <si>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</si>
  <si>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</si>
  <si>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</si>
  <si>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</si>
  <si>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</si>
  <si>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</si>
  <si>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</si>
  <si>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</si>
  <si>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</si>
  <si>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</si>
  <si>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</si>
  <si>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</si>
  <si>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</si>
  <si>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</si>
  <si>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</si>
  <si>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</si>
  <si>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</si>
  <si>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</si>
  <si>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</si>
  <si>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</si>
  <si>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</si>
  <si>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</si>
  <si>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</si>
  <si>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</si>
  <si>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</si>
  <si>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</si>
  <si>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</si>
  <si>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</si>
  <si>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</si>
  <si>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</si>
  <si>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</si>
  <si>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</si>
  <si>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</si>
  <si>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</si>
  <si>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</si>
  <si>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</si>
  <si>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</si>
  <si>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</si>
  <si>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</si>
  <si>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</si>
  <si>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</si>
  <si>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</si>
  <si>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</si>
  <si>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</si>
  <si>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</si>
  <si>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</si>
  <si>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</si>
  <si>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</si>
  <si>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</si>
  <si>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</si>
  <si>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</si>
  <si>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</si>
  <si>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</si>
  <si>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</si>
  <si>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</si>
  <si>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</si>
  <si>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</si>
  <si>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</si>
  <si>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</si>
  <si>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</si>
  <si>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</si>
  <si>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</si>
  <si>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</si>
  <si>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</si>
  <si>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</si>
  <si>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</si>
  <si>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</si>
  <si>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</si>
  <si>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</si>
  <si>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</si>
  <si>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</si>
  <si>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</si>
  <si>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</si>
  <si>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</si>
  <si>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</si>
  <si>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</si>
  <si>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</si>
  <si>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</si>
  <si>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</si>
  <si>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</si>
  <si>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</si>
  <si>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</si>
  <si>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</si>
  <si>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</si>
  <si>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</si>
  <si>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</si>
  <si>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</si>
  <si>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</si>
  <si>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</si>
  <si>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</si>
  <si>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</si>
  <si>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</si>
  <si>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</si>
  <si>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</si>
  <si>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</si>
  <si>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</si>
  <si>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</si>
  <si>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</si>
  <si>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</si>
  <si>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</si>
  <si>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</si>
  <si>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</si>
  <si>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</si>
  <si>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</si>
  <si>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</si>
  <si>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</si>
  <si>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</si>
  <si>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</si>
  <si>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</si>
  <si>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</si>
  <si>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</si>
  <si>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</si>
  <si>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</si>
  <si>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</si>
  <si>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</si>
  <si>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</si>
  <si>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</si>
  <si>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</si>
  <si>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</si>
  <si>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</si>
  <si>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</si>
  <si>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</si>
  <si>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</si>
  <si>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</si>
  <si>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</si>
  <si>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</si>
  <si>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</si>
  <si>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</si>
  <si>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</si>
  <si>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</si>
  <si>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</si>
  <si>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</si>
  <si>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</si>
  <si>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</si>
  <si>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</si>
  <si>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</si>
  <si>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</si>
  <si>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</si>
  <si>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</si>
  <si>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</si>
  <si>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</si>
  <si>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</si>
  <si>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</si>
  <si>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</si>
  <si>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</si>
  <si>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</si>
  <si>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</si>
  <si>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</si>
  <si>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</si>
  <si>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</si>
  <si>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</si>
  <si>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</si>
  <si>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</si>
  <si>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</si>
  <si>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</si>
  <si>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</si>
  <si>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</si>
  <si>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</si>
  <si>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</si>
  <si>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</si>
  <si>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</si>
  <si>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</si>
  <si>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</si>
  <si>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</si>
  <si>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</si>
  <si>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</si>
  <si>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</si>
  <si>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</si>
  <si>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</si>
  <si>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</si>
  <si>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</si>
  <si>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</si>
  <si>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</si>
  <si>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</si>
  <si>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</si>
  <si>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</si>
  <si>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</si>
  <si>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</si>
  <si>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</si>
  <si>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</si>
  <si>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</si>
  <si>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</si>
  <si>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</si>
  <si>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</si>
  <si>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</si>
  <si>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</si>
  <si>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</si>
  <si>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</si>
  <si>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</si>
  <si>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</si>
  <si>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</si>
  <si>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</si>
  <si>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</si>
  <si>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</si>
  <si>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</si>
  <si>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</si>
  <si>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</si>
  <si>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</si>
  <si>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</si>
  <si>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</si>
  <si>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</si>
  <si>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</si>
  <si>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</si>
  <si>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</si>
  <si>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</si>
  <si>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</si>
  <si>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</si>
  <si>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</si>
  <si>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</si>
  <si>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</si>
  <si>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</si>
  <si>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</si>
  <si>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</si>
  <si>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</si>
  <si>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</si>
  <si>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</si>
  <si>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</si>
  <si>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</si>
  <si>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</si>
  <si>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</si>
  <si>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</si>
  <si>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</si>
  <si>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</si>
  <si>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</si>
  <si>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</si>
  <si>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</si>
  <si>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</si>
  <si>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</si>
  <si>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</si>
  <si>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</si>
  <si>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</si>
  <si>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</si>
  <si>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</si>
  <si>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</si>
  <si>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</si>
  <si>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</si>
  <si>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</si>
  <si>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</si>
  <si>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</si>
  <si>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</si>
  <si>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</si>
  <si>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</si>
  <si>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</si>
  <si>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</si>
  <si>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</si>
  <si>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</si>
  <si>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</si>
  <si>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</si>
  <si>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</si>
  <si>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</si>
  <si>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</si>
  <si>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</si>
  <si>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</si>
  <si>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</si>
  <si>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</si>
  <si>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</si>
  <si>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</si>
  <si>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</si>
  <si>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</si>
  <si>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</si>
  <si>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</si>
  <si>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</si>
  <si>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</si>
  <si>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</si>
  <si>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</si>
  <si>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</si>
  <si>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</si>
  <si>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</si>
  <si>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</si>
  <si>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</si>
  <si>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</si>
  <si>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</si>
  <si>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</si>
  <si>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</si>
  <si>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</si>
  <si>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</si>
  <si>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</si>
  <si>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</si>
  <si>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</si>
  <si>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</si>
  <si>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</si>
  <si>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</si>
  <si>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</si>
  <si>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</si>
  <si>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</si>
  <si>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</si>
  <si>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</si>
  <si>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</si>
  <si>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</si>
  <si>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</si>
  <si>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</si>
  <si>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</si>
  <si>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</si>
  <si>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</si>
  <si>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</si>
  <si>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</si>
  <si>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</si>
  <si>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</si>
  <si>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</si>
  <si>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</si>
  <si>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</si>
  <si>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</si>
  <si>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</si>
  <si>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</si>
  <si>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</si>
  <si>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</si>
  <si>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</si>
  <si>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</si>
  <si>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</si>
  <si>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</si>
  <si>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</si>
  <si>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</si>
  <si>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</si>
  <si>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</si>
  <si>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</si>
  <si>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</si>
  <si>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</si>
  <si>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</si>
  <si>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</si>
  <si>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</si>
  <si>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</si>
  <si>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</si>
  <si>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</si>
  <si>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</si>
  <si>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</si>
  <si>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</si>
  <si>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</si>
  <si>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</si>
  <si>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</si>
  <si>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</si>
  <si>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</si>
  <si>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</si>
  <si>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</si>
  <si>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</si>
  <si>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</si>
  <si>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</si>
  <si>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</si>
  <si>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</si>
  <si>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</si>
  <si>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</si>
  <si>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</si>
  <si>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</si>
  <si>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</si>
  <si>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</si>
  <si>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</si>
  <si>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</si>
  <si>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</si>
  <si>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</si>
  <si>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</si>
  <si>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</si>
  <si>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</si>
  <si>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</si>
  <si>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</si>
  <si>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</si>
  <si>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</si>
  <si>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</si>
  <si>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</si>
  <si>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</si>
  <si>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</si>
  <si>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</si>
  <si>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</si>
  <si>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</si>
  <si>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</si>
  <si>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</si>
  <si>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</si>
  <si>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</si>
  <si>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</si>
  <si>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</si>
  <si>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</si>
  <si>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</si>
  <si>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</si>
  <si>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</si>
  <si>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</si>
  <si>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</si>
  <si>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</si>
  <si>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</si>
  <si>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</si>
  <si>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</si>
  <si>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</si>
  <si>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</si>
  <si>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</si>
  <si>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</si>
  <si>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</si>
  <si>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</si>
  <si>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</si>
  <si>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</si>
  <si>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</si>
  <si>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</si>
  <si>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</si>
  <si>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</si>
  <si>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</si>
  <si>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</si>
  <si>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</si>
  <si>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</si>
  <si>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</si>
  <si>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</si>
  <si>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</si>
  <si>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</si>
  <si>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</si>
  <si>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</si>
  <si>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</si>
  <si>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</si>
  <si>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</si>
  <si>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</si>
  <si>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</si>
  <si>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</si>
  <si>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</si>
  <si>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</si>
  <si>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</si>
  <si>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</si>
  <si>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</si>
  <si>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</si>
  <si>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</si>
  <si>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</si>
  <si>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</si>
  <si>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</si>
  <si>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</si>
  <si>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</si>
  <si>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</si>
  <si>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</si>
  <si>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</si>
  <si>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</si>
  <si>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</si>
  <si>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</si>
  <si>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</si>
  <si>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</si>
  <si>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</si>
  <si>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</si>
  <si>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</si>
  <si>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</si>
  <si>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</si>
  <si>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</si>
  <si>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</si>
  <si>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</si>
  <si>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</si>
  <si>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</si>
  <si>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</si>
  <si>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</si>
  <si>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</si>
  <si>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</si>
  <si>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</si>
  <si>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</si>
  <si>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</si>
  <si>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</si>
  <si>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</si>
  <si>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</si>
  <si>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</si>
  <si>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</si>
  <si>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</si>
  <si>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</si>
  <si>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</si>
  <si>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</si>
  <si>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</si>
  <si>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</si>
  <si>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</si>
  <si>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</si>
  <si>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</si>
  <si>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</si>
  <si>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</si>
  <si>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</si>
  <si>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</si>
  <si>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</si>
  <si>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</si>
  <si>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</si>
  <si>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</si>
  <si>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</si>
  <si>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</si>
  <si>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</si>
  <si>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</si>
  <si>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</si>
  <si>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</si>
  <si>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</si>
  <si>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</si>
  <si>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</si>
  <si>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</si>
  <si>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</si>
  <si>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</si>
  <si>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</si>
  <si>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</si>
  <si>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</si>
  <si>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</si>
  <si>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</si>
  <si>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</si>
  <si>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</si>
  <si>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</si>
  <si>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</si>
  <si>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</si>
  <si>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</si>
  <si>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</si>
  <si>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</si>
  <si>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</si>
  <si>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</si>
  <si>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</si>
  <si>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</si>
  <si>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</si>
  <si>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</si>
  <si>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</si>
  <si>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</si>
  <si>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</si>
  <si>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</si>
  <si>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</si>
  <si>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</si>
  <si>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</si>
  <si>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</si>
  <si>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</si>
  <si>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</si>
  <si>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</si>
  <si>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</si>
  <si>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</si>
  <si>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</si>
  <si>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</si>
  <si>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</si>
  <si>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</si>
  <si>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</si>
  <si>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</si>
  <si>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</si>
  <si>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</si>
  <si>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</si>
  <si>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</si>
  <si>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</si>
  <si>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</si>
  <si>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</si>
  <si>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</si>
  <si>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</si>
  <si>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</si>
  <si>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</si>
  <si>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</si>
  <si>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</si>
  <si>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</si>
  <si>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</si>
  <si>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</si>
  <si>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</si>
  <si>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</si>
  <si>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</si>
  <si>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</si>
  <si>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</si>
  <si>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</si>
  <si>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</si>
  <si>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</si>
  <si>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</si>
  <si>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</si>
  <si>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</si>
  <si>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</si>
  <si>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</si>
  <si>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</si>
  <si>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</si>
  <si>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</si>
  <si>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</si>
  <si>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</si>
  <si>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</si>
  <si>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</si>
  <si>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</si>
  <si>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</si>
  <si>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</si>
  <si>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</si>
  <si>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</si>
  <si>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</si>
  <si>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</si>
  <si>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</si>
  <si>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</si>
  <si>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</si>
  <si>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</si>
  <si>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</si>
  <si>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</si>
  <si>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</si>
  <si>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</si>
  <si>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</si>
  <si>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</si>
  <si>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</si>
  <si>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</si>
  <si>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</si>
  <si>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</si>
  <si>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</si>
  <si>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</si>
  <si>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</si>
  <si>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</si>
  <si>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</si>
  <si>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</si>
  <si>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</si>
  <si>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</si>
  <si>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</si>
  <si>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</si>
  <si>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</si>
  <si>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</si>
  <si>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</si>
  <si>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</si>
  <si>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</si>
  <si>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</si>
  <si>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</si>
  <si>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</si>
  <si>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</si>
  <si>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</si>
  <si>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</si>
  <si>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</si>
  <si>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</si>
  <si>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</si>
  <si>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</si>
  <si>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</si>
  <si>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</si>
  <si>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</si>
  <si>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</si>
  <si>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</si>
  <si>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</si>
  <si>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</si>
  <si>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</si>
  <si>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</si>
  <si>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</si>
  <si>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</si>
  <si>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</si>
  <si>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</si>
  <si>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</si>
  <si>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</si>
  <si>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</si>
  <si>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</si>
  <si>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</si>
  <si>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</si>
  <si>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</si>
  <si>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</si>
  <si>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</si>
  <si>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</si>
  <si>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</si>
  <si>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</si>
  <si>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</si>
  <si>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</si>
  <si>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</si>
  <si>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</si>
  <si>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</si>
  <si>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</si>
  <si>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</si>
  <si>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</si>
  <si>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</si>
  <si>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</si>
  <si>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</si>
  <si>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</si>
  <si>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</si>
  <si>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</si>
  <si>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</si>
  <si>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</si>
  <si>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</si>
  <si>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</si>
  <si>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</si>
  <si>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</si>
  <si>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</si>
  <si>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</si>
  <si>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</si>
  <si>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</si>
  <si>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</si>
  <si>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</si>
  <si>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</si>
  <si>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</si>
  <si>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</si>
  <si>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</si>
  <si>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</si>
  <si>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</si>
  <si>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</si>
  <si>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</si>
  <si>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</si>
  <si>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</si>
  <si>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</si>
  <si>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</si>
  <si>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</si>
  <si>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</si>
  <si>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</si>
  <si>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</si>
  <si>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</si>
  <si>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</si>
  <si>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</si>
  <si>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</si>
  <si>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</si>
  <si>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</si>
  <si>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</si>
  <si>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</si>
  <si>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</si>
  <si>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</si>
  <si>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</si>
  <si>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</si>
  <si>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</si>
  <si>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</si>
  <si>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</si>
  <si>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</si>
  <si>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</si>
  <si>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</si>
  <si>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</si>
  <si>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</si>
  <si>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</si>
  <si>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</si>
  <si>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</si>
  <si>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</si>
  <si>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</si>
  <si>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</si>
  <si>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</si>
  <si>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</si>
  <si>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</si>
  <si>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</si>
  <si>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</si>
  <si>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</si>
  <si>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</si>
  <si>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</si>
  <si>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</si>
  <si>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</si>
  <si>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</si>
  <si>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</si>
  <si>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</si>
  <si>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</si>
  <si>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</si>
  <si>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</si>
  <si>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</si>
  <si>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</si>
  <si>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</si>
  <si>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</si>
  <si>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</si>
  <si>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</si>
  <si>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</si>
  <si>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</si>
  <si>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</si>
  <si>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</si>
  <si>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</si>
  <si>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</si>
  <si>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</si>
  <si>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</si>
  <si>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</si>
  <si>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</si>
  <si>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</si>
  <si>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</si>
  <si>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</si>
  <si>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</si>
  <si>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</si>
  <si>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</si>
  <si>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</si>
  <si>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</si>
  <si>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</si>
  <si>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</si>
  <si>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</si>
  <si>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</si>
  <si>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</si>
  <si>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</si>
  <si>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</si>
  <si>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</si>
  <si>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</si>
  <si>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</si>
  <si>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</si>
  <si>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</si>
  <si>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</si>
  <si>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</si>
  <si>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</si>
  <si>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</si>
  <si>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</si>
  <si>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</si>
  <si>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</si>
  <si>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</si>
  <si>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</si>
  <si>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</si>
  <si>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</si>
  <si>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</si>
  <si>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</si>
  <si>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</si>
  <si>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</si>
  <si>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</si>
  <si>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</si>
  <si>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</si>
  <si>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</si>
  <si>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</si>
  <si>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</si>
  <si>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</si>
  <si>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</si>
  <si>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</si>
  <si>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</si>
  <si>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</si>
  <si>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</si>
  <si>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</si>
  <si>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</si>
  <si>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</si>
  <si>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</si>
  <si>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</si>
  <si>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</si>
  <si>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</si>
  <si>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</si>
  <si>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</si>
  <si>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</si>
  <si>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</si>
  <si>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</si>
  <si>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</si>
  <si>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</si>
  <si>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</si>
  <si>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</si>
  <si>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</si>
  <si>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</si>
  <si>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</si>
  <si>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</si>
  <si>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</si>
  <si>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</si>
  <si>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</si>
  <si>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</si>
  <si>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</si>
  <si>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</si>
  <si>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</si>
  <si>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</si>
  <si>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</si>
  <si>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</si>
  <si>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</si>
  <si>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</si>
  <si>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</si>
  <si>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</si>
  <si>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</si>
  <si>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</si>
  <si>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</si>
  <si>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</si>
  <si>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</si>
  <si>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</si>
  <si>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</si>
  <si>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</si>
  <si>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</si>
  <si>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</si>
  <si>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</si>
  <si>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</si>
  <si>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</si>
  <si>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</si>
  <si>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</si>
  <si>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</si>
  <si>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</si>
  <si>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</si>
  <si>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</si>
  <si>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</si>
  <si>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</si>
  <si>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</si>
  <si>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</si>
  <si>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</si>
  <si>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</si>
  <si>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</si>
  <si>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</si>
  <si>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</si>
  <si>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</si>
  <si>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</si>
  <si>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</si>
  <si>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</si>
  <si>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</si>
  <si>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</si>
  <si>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</si>
  <si>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</si>
  <si>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</si>
  <si>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</si>
  <si>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</si>
  <si>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</si>
  <si>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</si>
  <si>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</si>
  <si>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</si>
  <si>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</si>
  <si>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</si>
  <si>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</si>
  <si>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</si>
  <si>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</si>
  <si>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</si>
  <si>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</si>
  <si>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</si>
  <si>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</si>
  <si>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</si>
  <si>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</si>
  <si>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</si>
  <si>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</si>
  <si>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</si>
  <si>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</si>
  <si>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</si>
  <si>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</si>
  <si>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</si>
  <si>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</si>
  <si>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</si>
  <si>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</si>
  <si>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</si>
  <si>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</si>
  <si>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</si>
  <si>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</si>
  <si>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</si>
  <si>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</si>
  <si>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</si>
  <si>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</si>
  <si>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</si>
  <si>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</si>
  <si>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</si>
  <si>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</si>
  <si>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</si>
  <si>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</si>
  <si>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</si>
  <si>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</si>
  <si>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</si>
  <si>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</si>
  <si>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</si>
  <si>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</si>
  <si>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</si>
  <si>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</si>
  <si>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</si>
  <si>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</si>
  <si>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</si>
  <si>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</si>
  <si>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</si>
  <si>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</si>
  <si>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</si>
  <si>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</si>
  <si>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</si>
  <si>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</si>
  <si>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</si>
  <si>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</si>
  <si>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</si>
  <si>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</si>
  <si>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</si>
  <si>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</si>
  <si>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</si>
  <si>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</si>
  <si>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</si>
  <si>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</si>
  <si>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</si>
  <si>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</si>
  <si>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</si>
  <si>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</si>
  <si>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</si>
  <si>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</si>
  <si>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</si>
  <si>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</si>
  <si>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</si>
  <si>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</si>
  <si>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</si>
  <si>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</si>
  <si>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</si>
  <si>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</si>
  <si>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</si>
  <si>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</si>
  <si>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</si>
  <si>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</si>
  <si>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</si>
  <si>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</si>
  <si>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</si>
  <si>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</si>
  <si>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</si>
  <si>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</si>
  <si>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</si>
  <si>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</si>
  <si>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</si>
  <si>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</si>
  <si>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</si>
  <si>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</si>
  <si>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</si>
  <si>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</si>
  <si>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</si>
  <si>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</si>
  <si>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</si>
  <si>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</si>
  <si>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</si>
  <si>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</si>
  <si>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</si>
  <si>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</si>
  <si>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</si>
  <si>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</si>
  <si>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</si>
  <si>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</si>
  <si>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</si>
  <si>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</si>
  <si>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</si>
  <si>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</si>
  <si>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</si>
  <si>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</si>
  <si>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</si>
  <si>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</si>
  <si>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</si>
  <si>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</si>
  <si>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</si>
  <si>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</si>
  <si>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</si>
  <si>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</si>
  <si>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</si>
  <si>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</si>
  <si>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</si>
  <si>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</si>
  <si>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</si>
  <si>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</si>
  <si>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</si>
  <si>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</si>
  <si>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</si>
  <si>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</si>
  <si>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</si>
  <si>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</si>
  <si>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</si>
  <si>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</si>
  <si>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</si>
  <si>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</si>
  <si>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</si>
  <si>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</si>
  <si>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</si>
  <si>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</si>
  <si>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</si>
  <si>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</si>
  <si>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</si>
  <si>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</si>
  <si>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</si>
  <si>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</si>
  <si>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</si>
  <si>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</si>
  <si>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</si>
  <si>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</si>
  <si>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</si>
  <si>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</si>
  <si>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</si>
  <si>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</si>
  <si>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</si>
  <si>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</si>
  <si>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</si>
  <si>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</si>
  <si>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</si>
  <si>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</si>
  <si>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</si>
  <si>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</si>
  <si>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</si>
  <si>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</si>
  <si>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</si>
  <si>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</si>
  <si>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</si>
  <si>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</si>
  <si>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</si>
  <si>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</si>
  <si>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</si>
  <si>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</si>
  <si>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</si>
  <si>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</si>
  <si>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</si>
  <si>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</si>
  <si>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</si>
  <si>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</si>
  <si>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</si>
  <si>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</si>
  <si>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</si>
  <si>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</si>
  <si>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</si>
  <si>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</si>
  <si>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</si>
  <si>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</si>
  <si>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</si>
  <si>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</si>
  <si>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</si>
  <si>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</si>
  <si>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</si>
  <si>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</si>
  <si>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</si>
  <si>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</si>
  <si>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</si>
  <si>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</si>
  <si>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</si>
  <si>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</si>
  <si>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</si>
  <si>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</si>
  <si>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</si>
  <si>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</si>
  <si>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</si>
  <si>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</si>
  <si>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</si>
  <si>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</si>
  <si>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</si>
  <si>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</si>
  <si>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</si>
  <si>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</si>
  <si>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</si>
  <si>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</si>
  <si>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</si>
  <si>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</si>
  <si>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</si>
  <si>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</si>
  <si>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</si>
  <si>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</si>
  <si>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</si>
  <si>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</si>
  <si>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</si>
  <si>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</si>
  <si>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</si>
  <si>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</si>
  <si>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</si>
  <si>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</si>
  <si>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</si>
  <si>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</si>
  <si>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</si>
  <si>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</si>
  <si>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</si>
  <si>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</si>
  <si>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</si>
  <si>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</si>
  <si>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</si>
  <si>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</si>
  <si>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</si>
  <si>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</si>
  <si>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</si>
  <si>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</si>
  <si>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</si>
  <si>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</si>
  <si>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</si>
  <si>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</si>
  <si>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</si>
  <si>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</si>
  <si>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</si>
  <si>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</si>
  <si>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</si>
  <si>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</si>
  <si>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</si>
  <si>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</si>
  <si>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</si>
  <si>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</si>
  <si>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</si>
  <si>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</si>
  <si>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</si>
  <si>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</si>
  <si>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</si>
  <si>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</si>
  <si>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</si>
  <si>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</si>
  <si>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</si>
  <si>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</si>
  <si>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</si>
  <si>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</si>
  <si>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</si>
  <si>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</si>
  <si>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</si>
  <si>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</si>
  <si>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</si>
  <si>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</si>
  <si>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</si>
  <si>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</si>
  <si>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</si>
  <si>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</si>
  <si>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</si>
  <si>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</si>
  <si>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</si>
  <si>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</si>
  <si>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</si>
  <si>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</si>
  <si>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</si>
  <si>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</si>
  <si>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</si>
  <si>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</si>
  <si>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</si>
  <si>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</si>
  <si>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</si>
  <si>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</si>
  <si>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</si>
  <si>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</si>
  <si>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</si>
  <si>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</si>
  <si>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</si>
  <si>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</si>
  <si>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</si>
  <si>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</si>
  <si>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</si>
  <si>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</si>
  <si>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</si>
  <si>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</si>
  <si>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</si>
  <si>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</si>
  <si>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</si>
  <si>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</si>
  <si>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</si>
  <si>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</si>
  <si>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</si>
  <si>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</si>
  <si>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</si>
  <si>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</si>
  <si>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</si>
  <si>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</si>
  <si>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</si>
  <si>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</si>
  <si>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</si>
  <si>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</si>
  <si>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</si>
  <si>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</si>
  <si>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</si>
  <si>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</si>
  <si>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</si>
  <si>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</si>
  <si>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</si>
  <si>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</si>
  <si>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</si>
  <si>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</si>
  <si>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</si>
  <si>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</si>
  <si>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</si>
  <si>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</si>
  <si>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</si>
  <si>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</si>
  <si>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</si>
  <si>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</si>
  <si>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</si>
  <si>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</si>
  <si>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</si>
  <si>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</si>
  <si>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</si>
  <si>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</si>
  <si>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</si>
  <si>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</si>
  <si>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</si>
  <si>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</si>
  <si>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</si>
  <si>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</si>
  <si>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</si>
  <si>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</si>
  <si>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</si>
  <si>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</si>
  <si>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</si>
  <si>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</si>
  <si>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</si>
  <si>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</si>
  <si>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</si>
  <si>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</si>
  <si>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</si>
  <si>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</si>
  <si>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</si>
  <si>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</si>
  <si>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</si>
  <si>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</si>
  <si>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</si>
  <si>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</si>
  <si>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</si>
  <si>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</si>
  <si>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</si>
  <si>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</si>
  <si>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</si>
  <si>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</si>
  <si>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</si>
  <si>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</si>
  <si>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</si>
  <si>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</si>
  <si>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</si>
  <si>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</si>
  <si>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</si>
  <si>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</si>
  <si>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</si>
  <si>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</si>
  <si>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</si>
  <si>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</si>
  <si>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</si>
  <si>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</si>
  <si>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</si>
  <si>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</si>
  <si>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</si>
  <si>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</si>
  <si>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</si>
  <si>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</si>
  <si>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</si>
  <si>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</si>
  <si>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</si>
  <si>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</si>
  <si>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</si>
  <si>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</si>
  <si>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</si>
  <si>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</si>
  <si>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</si>
  <si>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</si>
  <si>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</si>
  <si>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</si>
  <si>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</si>
  <si>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</si>
  <si>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</si>
  <si>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</si>
  <si>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</si>
  <si>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</si>
  <si>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</si>
  <si>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</si>
  <si>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</si>
  <si>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</si>
  <si>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</si>
  <si>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</si>
  <si>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</si>
  <si>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</si>
  <si>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</si>
  <si>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</si>
  <si>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</si>
  <si>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</si>
  <si>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</si>
  <si>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</si>
  <si>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</si>
  <si>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</si>
  <si>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</si>
  <si>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</si>
  <si>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</si>
  <si>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</si>
  <si>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</si>
  <si>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</si>
  <si>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</si>
  <si>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</si>
  <si>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</si>
  <si>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</si>
  <si>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</si>
  <si>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</si>
  <si>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</si>
  <si>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</si>
  <si>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</si>
  <si>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</si>
  <si>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</si>
  <si>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</si>
  <si>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</si>
  <si>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</si>
  <si>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</si>
  <si>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</si>
  <si>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</si>
  <si>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</si>
  <si>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</si>
  <si>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</si>
  <si>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</si>
  <si>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</si>
  <si>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</si>
  <si>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</si>
  <si>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</si>
  <si>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</si>
  <si>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</si>
  <si>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</si>
  <si>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</si>
  <si>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</si>
  <si>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</si>
  <si>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</si>
  <si>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</si>
  <si>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</si>
  <si>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</si>
  <si>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</si>
  <si>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</si>
  <si>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</si>
  <si>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</si>
  <si>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</si>
  <si>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</si>
  <si>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</si>
  <si>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</si>
  <si>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</si>
  <si>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</si>
  <si>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</si>
  <si>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</si>
  <si>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</si>
  <si>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</si>
  <si>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</si>
  <si>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</si>
  <si>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</si>
  <si>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</si>
  <si>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</si>
  <si>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</si>
  <si>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</si>
  <si>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</si>
  <si>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</si>
  <si>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</si>
  <si>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</si>
  <si>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</si>
  <si>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</si>
  <si>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</si>
  <si>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</si>
  <si>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</si>
  <si>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</si>
  <si>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</si>
  <si>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</si>
  <si>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</si>
  <si>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</si>
  <si>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</si>
  <si>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</si>
  <si>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</si>
  <si>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</si>
  <si>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</si>
  <si>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</si>
  <si>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</si>
  <si>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</si>
  <si>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</si>
  <si>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</si>
  <si>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</si>
  <si>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</si>
  <si>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</si>
  <si>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</si>
  <si>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</si>
  <si>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</si>
  <si>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</si>
  <si>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</si>
  <si>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</si>
  <si>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</si>
  <si>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</si>
  <si>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</si>
  <si>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</si>
  <si>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</si>
  <si>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</si>
  <si>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</si>
  <si>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</si>
  <si>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</si>
  <si>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</si>
  <si>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</si>
  <si>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</si>
  <si>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</si>
  <si>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</si>
  <si>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</si>
  <si>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</si>
  <si>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</si>
  <si>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</si>
  <si>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</si>
  <si>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</si>
  <si>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</si>
  <si>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</si>
  <si>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</si>
  <si>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</si>
  <si>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</si>
  <si>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</si>
  <si>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</si>
  <si>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</si>
  <si>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</si>
  <si>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</si>
  <si>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</si>
  <si>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</si>
  <si>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</si>
  <si>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</si>
  <si>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</si>
  <si>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</si>
  <si>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</si>
  <si>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</si>
  <si>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</si>
  <si>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</si>
  <si>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</si>
  <si>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</si>
  <si>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</si>
  <si>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</si>
  <si>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</si>
  <si>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</si>
  <si>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</si>
  <si>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</si>
  <si>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</si>
  <si>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</si>
  <si>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</si>
  <si>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</si>
  <si>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</si>
  <si>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</si>
  <si>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</si>
  <si>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</si>
  <si>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</si>
  <si>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</si>
  <si>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</si>
  <si>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</si>
  <si>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</si>
  <si>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</si>
  <si>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</si>
  <si>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</si>
  <si>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</si>
  <si>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</si>
  <si>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</si>
  <si>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</si>
  <si>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</si>
  <si>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</si>
  <si>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</si>
  <si>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</si>
  <si>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</si>
  <si>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</si>
  <si>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</si>
  <si>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</si>
  <si>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</si>
  <si>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</si>
  <si>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</si>
  <si>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</si>
  <si>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</si>
  <si>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</si>
  <si>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</si>
  <si>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</si>
  <si>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</si>
  <si>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</si>
  <si>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</si>
  <si>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</si>
  <si>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</si>
  <si>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</si>
  <si>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</si>
  <si>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</si>
  <si>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</si>
  <si>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</si>
  <si>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</si>
  <si>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</si>
  <si>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</si>
  <si>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</si>
  <si>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</si>
  <si>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</si>
  <si>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</si>
  <si>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</si>
  <si>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</si>
  <si>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</si>
  <si>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</si>
  <si>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</si>
  <si>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</si>
  <si>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</si>
  <si>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</si>
  <si>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</si>
  <si>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</si>
  <si>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</si>
  <si>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</si>
  <si>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</si>
  <si>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</si>
  <si>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</si>
  <si>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</si>
  <si>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</si>
  <si>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</si>
  <si>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</si>
  <si>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</si>
  <si>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</si>
  <si>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</si>
  <si>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</si>
  <si>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</si>
  <si>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</si>
  <si>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</si>
  <si>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</si>
  <si>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</si>
  <si>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</si>
  <si>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</si>
  <si>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</si>
  <si>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</si>
  <si>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</si>
  <si>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</si>
  <si>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</si>
  <si>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</si>
  <si>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</si>
  <si>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</si>
  <si>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</si>
  <si>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</si>
  <si>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</si>
  <si>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</si>
  <si>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</si>
  <si>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</si>
  <si>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</si>
  <si>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</si>
  <si>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</si>
  <si>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</si>
  <si>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</si>
  <si>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</si>
  <si>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</si>
  <si>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</si>
  <si>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</si>
  <si>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</si>
  <si>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</si>
  <si>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</si>
  <si>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</si>
  <si>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</si>
  <si>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</si>
  <si>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</si>
  <si>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</si>
  <si>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</si>
  <si>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</si>
  <si>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</si>
  <si>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</si>
  <si>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</si>
  <si>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</si>
  <si>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</si>
  <si>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</si>
  <si>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</si>
  <si>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</si>
  <si>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</si>
  <si>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</si>
  <si>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</si>
  <si>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</si>
  <si>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</si>
  <si>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</si>
  <si>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</si>
  <si>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</si>
  <si>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</si>
  <si>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</si>
  <si>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</si>
  <si>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</si>
  <si>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</si>
  <si>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</si>
  <si>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</si>
  <si>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</si>
  <si>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</si>
  <si>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</si>
  <si>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</si>
  <si>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</si>
  <si>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</si>
  <si>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</si>
  <si>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</si>
  <si>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</si>
  <si>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</si>
  <si>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</si>
  <si>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</si>
  <si>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</si>
  <si>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</si>
  <si>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</si>
  <si>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</si>
  <si>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</si>
  <si>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</si>
  <si>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</si>
  <si>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</si>
  <si>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</si>
  <si>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</si>
  <si>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</si>
  <si>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</si>
  <si>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</si>
  <si>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</si>
  <si>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</si>
  <si>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</si>
  <si>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</si>
  <si>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</si>
  <si>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</si>
  <si>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</si>
  <si>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</si>
  <si>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</si>
  <si>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</si>
  <si>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</si>
  <si>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</si>
  <si>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</si>
  <si>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</si>
  <si>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</si>
  <si>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</si>
  <si>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</si>
  <si>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</si>
  <si>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</si>
  <si>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</si>
  <si>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</si>
  <si>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</si>
  <si>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</si>
  <si>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</si>
  <si>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</si>
  <si>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</si>
  <si>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</si>
  <si>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</si>
  <si>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</si>
  <si>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</si>
  <si>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</si>
  <si>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</si>
  <si>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</si>
  <si>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</si>
  <si>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</si>
  <si>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</si>
  <si>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</si>
  <si>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</si>
  <si>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</si>
  <si>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</si>
  <si>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</si>
  <si>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</si>
  <si>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</si>
  <si>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</si>
  <si>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</si>
  <si>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</si>
  <si>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</si>
  <si>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</si>
  <si>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</si>
  <si>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</si>
  <si>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</si>
  <si>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</si>
  <si>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</si>
  <si>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</si>
  <si>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</si>
  <si>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</si>
  <si>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</si>
  <si>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</si>
  <si>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</si>
  <si>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</si>
  <si>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</si>
  <si>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</si>
  <si>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</si>
  <si>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</si>
  <si>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</si>
  <si>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</si>
  <si>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</si>
  <si>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</si>
  <si>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</si>
  <si>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</si>
  <si>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</si>
  <si>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</si>
  <si>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</si>
  <si>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</si>
  <si>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</si>
  <si>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</si>
  <si>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</si>
  <si>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</si>
  <si>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</si>
  <si>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</si>
  <si>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</si>
  <si>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</si>
  <si>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</si>
  <si>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</si>
  <si>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</si>
  <si>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</si>
  <si>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</si>
  <si>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</si>
  <si>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</si>
  <si>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</si>
  <si>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</si>
  <si>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</si>
  <si>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</si>
  <si>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</si>
  <si>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</si>
  <si>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</si>
  <si>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</si>
  <si>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</si>
  <si>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</si>
  <si>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</si>
  <si>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</si>
  <si>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</si>
  <si>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</si>
  <si>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</si>
  <si>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</si>
  <si>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</si>
  <si>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</si>
  <si>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</si>
  <si>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</si>
  <si>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</si>
  <si>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</si>
  <si>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</si>
  <si>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</si>
  <si>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</si>
  <si>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</si>
  <si>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</si>
  <si>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</si>
  <si>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</si>
  <si>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</si>
  <si>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</si>
  <si>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</si>
  <si>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</si>
  <si>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</si>
  <si>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</si>
  <si>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</si>
  <si>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</si>
  <si>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</si>
  <si>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</si>
  <si>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</si>
  <si>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</si>
  <si>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</si>
  <si>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</si>
  <si>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</si>
  <si>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</si>
  <si>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</si>
  <si>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</si>
  <si>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</si>
  <si>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</si>
  <si>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</si>
  <si>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</si>
  <si>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</si>
  <si>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</si>
  <si>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</si>
  <si>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</si>
  <si>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</si>
  <si>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</si>
  <si>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</si>
  <si>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</si>
  <si>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</si>
  <si>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</si>
  <si>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</si>
  <si>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</si>
  <si>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</si>
  <si>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</si>
  <si>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</si>
  <si>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</si>
  <si>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</si>
  <si>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</si>
  <si>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</si>
  <si>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</si>
  <si>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</si>
  <si>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</si>
  <si>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</si>
  <si>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</si>
  <si>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</si>
  <si>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</si>
  <si>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</si>
  <si>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</si>
  <si>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</si>
  <si>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</si>
  <si>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</si>
  <si>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</si>
  <si>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</si>
  <si>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</si>
  <si>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</si>
  <si>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</si>
  <si>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</si>
  <si>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</si>
  <si>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</si>
  <si>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</si>
  <si>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</si>
  <si>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</si>
  <si>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</si>
  <si>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</si>
  <si>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</si>
  <si>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</si>
  <si>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</si>
  <si>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</si>
  <si>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</si>
  <si>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</si>
  <si>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</si>
  <si>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</si>
  <si>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</si>
  <si>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</si>
  <si>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</si>
  <si>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</si>
  <si>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</si>
  <si>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</si>
  <si>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</si>
  <si>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</si>
  <si>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</si>
  <si>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</si>
  <si>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</si>
  <si>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</si>
  <si>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</si>
  <si>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</si>
  <si>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</si>
  <si>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</si>
  <si>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</si>
  <si>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</si>
  <si>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</si>
  <si>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</si>
  <si>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</si>
  <si>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</si>
  <si>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</si>
  <si>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</si>
  <si>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</si>
  <si>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</si>
  <si>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</si>
  <si>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</si>
  <si>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</si>
  <si>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</si>
  <si>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</si>
  <si>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</si>
  <si>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</si>
  <si>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</si>
  <si>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</si>
  <si>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</si>
  <si>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</si>
  <si>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</si>
  <si>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</si>
  <si>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</si>
  <si>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</si>
  <si>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</si>
  <si>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</si>
  <si>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</si>
  <si>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</si>
  <si>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</si>
  <si>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</si>
  <si>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</si>
  <si>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</si>
  <si>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</si>
  <si>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</si>
  <si>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</si>
  <si>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</si>
  <si>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</si>
  <si>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</si>
  <si>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</si>
  <si>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</si>
  <si>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</si>
  <si>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</si>
  <si>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</si>
  <si>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</si>
  <si>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</si>
  <si>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</si>
  <si>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</si>
  <si>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</si>
  <si>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</si>
  <si>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</si>
  <si>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</si>
  <si>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</si>
  <si>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</si>
  <si>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</si>
  <si>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</si>
  <si>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</si>
  <si>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</si>
  <si>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</si>
  <si>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</si>
  <si>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</si>
  <si>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</si>
  <si>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</si>
  <si>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</si>
  <si>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</si>
  <si>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</si>
  <si>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</si>
  <si>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</si>
  <si>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</si>
  <si>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</si>
  <si>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</si>
  <si>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</si>
  <si>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</si>
  <si>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</si>
  <si>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</si>
  <si>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</si>
  <si>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</si>
  <si>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</si>
  <si>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</si>
  <si>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</si>
  <si>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</si>
  <si>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</si>
  <si>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</si>
  <si>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</si>
  <si>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</si>
  <si>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</si>
  <si>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</si>
  <si>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</si>
  <si>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</si>
  <si>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</si>
  <si>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</si>
  <si>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</si>
  <si>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</si>
  <si>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</si>
  <si>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</si>
  <si>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</si>
  <si>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</si>
  <si>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</si>
  <si>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</si>
  <si>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</si>
  <si>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</si>
  <si>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</si>
  <si>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</si>
  <si>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</si>
  <si>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</si>
  <si>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</si>
  <si>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</si>
  <si>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</si>
  <si>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</si>
  <si>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</si>
  <si>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</si>
  <si>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</si>
  <si>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</si>
  <si>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</si>
  <si>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</si>
  <si>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</si>
  <si>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</si>
  <si>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</si>
  <si>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</si>
  <si>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</si>
  <si>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</si>
  <si>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</si>
  <si>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</si>
  <si>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</si>
  <si>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</si>
  <si>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</si>
  <si>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</si>
  <si>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</si>
  <si>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</si>
  <si>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</si>
  <si>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</si>
  <si>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</si>
  <si>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</si>
  <si>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</si>
  <si>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</si>
  <si>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</si>
  <si>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</si>
  <si>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</si>
  <si>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</si>
  <si>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</si>
  <si>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</si>
  <si>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</si>
  <si>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</si>
  <si>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</si>
  <si>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</si>
  <si>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</si>
  <si>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</si>
  <si>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</si>
  <si>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</si>
  <si>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</si>
  <si>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</si>
  <si>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</si>
  <si>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</si>
  <si>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</si>
  <si>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</si>
  <si>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</si>
  <si>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</si>
  <si>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</si>
  <si>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</si>
  <si>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</si>
  <si>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</si>
  <si>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</si>
  <si>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</si>
  <si>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</si>
  <si>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</si>
  <si>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</si>
  <si>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</si>
  <si>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</si>
  <si>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</si>
  <si>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</si>
  <si>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</si>
  <si>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</si>
  <si>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</si>
  <si>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</si>
  <si>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</si>
  <si>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</si>
  <si>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</si>
  <si>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</si>
  <si>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</si>
  <si>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</si>
  <si>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</si>
  <si>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</si>
  <si>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</si>
  <si>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</si>
  <si>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</si>
  <si>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</si>
  <si>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</si>
  <si>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</si>
  <si>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</si>
  <si>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</si>
  <si>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</si>
  <si>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</si>
  <si>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</si>
  <si>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</si>
  <si>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</si>
  <si>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</si>
  <si>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</si>
  <si>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</si>
  <si>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</si>
  <si>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</si>
  <si>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</si>
  <si>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</si>
  <si>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</si>
  <si>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</si>
  <si>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</si>
  <si>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</si>
  <si>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</si>
  <si>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</si>
  <si>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</si>
  <si>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</si>
  <si>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</si>
  <si>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</si>
  <si>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</si>
  <si>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</si>
  <si>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</si>
  <si>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</si>
  <si>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</si>
  <si>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</si>
  <si>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</si>
  <si>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</si>
  <si>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</si>
  <si>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</si>
  <si>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</si>
  <si>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</si>
  <si>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</si>
  <si>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</si>
  <si>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</si>
  <si>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</si>
  <si>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</si>
  <si>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</si>
  <si>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</si>
  <si>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</si>
  <si>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</si>
  <si>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</si>
  <si>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</si>
  <si>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</si>
  <si>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</si>
  <si>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</si>
  <si>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</si>
  <si>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</si>
  <si>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</si>
  <si>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</si>
  <si>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</si>
  <si>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</si>
  <si>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</si>
  <si>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</si>
  <si>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</si>
  <si>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</si>
  <si>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</si>
  <si>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</si>
  <si>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</si>
  <si>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</si>
  <si>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</si>
  <si>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</si>
  <si>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</si>
  <si>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</si>
  <si>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</si>
  <si>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</si>
  <si>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</si>
  <si>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</si>
  <si>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</si>
  <si>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</si>
  <si>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</si>
  <si>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</si>
  <si>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</si>
  <si>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</si>
  <si>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</si>
  <si>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</si>
  <si>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</si>
  <si>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</si>
  <si>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</si>
  <si>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</si>
  <si>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</si>
  <si>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</si>
  <si>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</si>
  <si>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</si>
  <si>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</si>
  <si>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</si>
  <si>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</si>
  <si>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</si>
  <si>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</si>
  <si>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</si>
  <si>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</si>
  <si>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</si>
  <si>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</si>
  <si>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</si>
  <si>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</si>
  <si>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</si>
  <si>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</si>
  <si>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</si>
  <si>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</si>
  <si>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</si>
  <si>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</si>
  <si>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</si>
  <si>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</si>
  <si>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</si>
  <si>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</si>
  <si>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</si>
  <si>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</si>
  <si>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</si>
  <si>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</si>
  <si>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</si>
  <si>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</si>
  <si>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</si>
  <si>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</si>
  <si>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</si>
  <si>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</si>
  <si>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</si>
  <si>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</si>
  <si>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</si>
  <si>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</si>
  <si>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</si>
  <si>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</si>
  <si>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</si>
  <si>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</si>
  <si>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</si>
  <si>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</si>
  <si>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</si>
  <si>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</si>
  <si>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</si>
  <si>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</si>
  <si>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</si>
  <si>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</si>
  <si>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</si>
  <si>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</si>
  <si>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</si>
  <si>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</si>
  <si>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</si>
  <si>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</si>
  <si>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</si>
  <si>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</si>
  <si>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</si>
  <si>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</si>
  <si>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</si>
  <si>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</si>
  <si>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</si>
  <si>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</si>
  <si>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</si>
  <si>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</si>
  <si>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</si>
  <si>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</si>
  <si>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</si>
  <si>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</si>
  <si>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</si>
  <si>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</si>
  <si>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</si>
  <si>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</si>
  <si>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</si>
  <si>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</si>
  <si>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</si>
  <si>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</si>
  <si>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</si>
  <si>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</si>
  <si>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</si>
  <si>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</si>
  <si>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</si>
  <si>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</si>
  <si>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</si>
  <si>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</si>
  <si>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</si>
  <si>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</si>
  <si>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</si>
  <si>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</si>
  <si>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</si>
  <si>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</si>
  <si>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</si>
  <si>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</si>
  <si>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</si>
  <si>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</si>
  <si>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</si>
  <si>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</si>
  <si>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</si>
  <si>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</si>
  <si>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</si>
  <si>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</si>
  <si>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</si>
  <si>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</si>
  <si>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</si>
  <si>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</si>
  <si>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</si>
  <si>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</si>
  <si>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</si>
  <si>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</si>
  <si>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</si>
  <si>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</si>
  <si>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</si>
  <si>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</si>
  <si>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</si>
  <si>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</si>
  <si>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</si>
  <si>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</si>
  <si>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</si>
  <si>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</si>
  <si>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</si>
  <si>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</si>
  <si>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</si>
  <si>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</si>
  <si>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</si>
  <si>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</si>
  <si>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</si>
  <si>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</si>
  <si>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</si>
  <si>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</si>
  <si>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</si>
  <si>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</si>
  <si>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</si>
  <si>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</si>
  <si>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</si>
  <si>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</si>
  <si>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</si>
  <si>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</si>
  <si>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</si>
  <si>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</si>
  <si>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</si>
  <si>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</si>
  <si>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</si>
  <si>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</si>
  <si>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</si>
  <si>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</si>
  <si>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</si>
  <si>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</si>
  <si>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</si>
  <si>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</si>
  <si>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</si>
  <si>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</si>
  <si>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</si>
  <si>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</si>
  <si>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</si>
  <si>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</si>
  <si>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</si>
  <si>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</si>
  <si>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</si>
  <si>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</si>
  <si>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</si>
  <si>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</si>
  <si>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</si>
  <si>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</si>
  <si>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</si>
  <si>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</si>
  <si>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</si>
  <si>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</si>
  <si>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</si>
  <si>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</si>
  <si>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</si>
  <si>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</si>
  <si>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</si>
  <si>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</si>
  <si>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</si>
  <si>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</si>
  <si>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</si>
  <si>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</si>
  <si>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</si>
  <si>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</si>
  <si>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</si>
  <si>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</si>
  <si>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</si>
  <si>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</si>
  <si>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</si>
  <si>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</si>
  <si>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</si>
  <si>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</si>
  <si>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</si>
  <si>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</si>
  <si>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</si>
  <si>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</si>
  <si>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</si>
  <si>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</si>
  <si>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</si>
  <si>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</si>
  <si>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</si>
  <si>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</si>
  <si>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</si>
  <si>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</si>
  <si>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</si>
  <si>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</si>
  <si>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</si>
  <si>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</si>
  <si>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</si>
  <si>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</si>
  <si>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</si>
  <si>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</si>
  <si>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</si>
  <si>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</si>
  <si>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</si>
  <si>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</si>
  <si>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</si>
  <si>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</si>
  <si>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</si>
  <si>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</si>
  <si>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</si>
  <si>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</si>
  <si>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</si>
  <si>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</si>
  <si>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</si>
  <si>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</si>
  <si>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</si>
  <si>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</si>
  <si>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</si>
  <si>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</si>
  <si>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</si>
  <si>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</si>
  <si>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</si>
  <si>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</si>
  <si>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</si>
  <si>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</si>
  <si>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</si>
  <si>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</si>
  <si>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</si>
  <si>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</si>
  <si>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</si>
  <si>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</si>
  <si>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</si>
  <si>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</si>
  <si>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</si>
  <si>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</si>
  <si>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</si>
  <si>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</si>
  <si>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</si>
  <si>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</si>
  <si>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</si>
  <si>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</si>
  <si>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</si>
  <si>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</si>
  <si>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</si>
  <si>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</si>
  <si>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</si>
  <si>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</si>
  <si>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</si>
  <si>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</si>
  <si>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</si>
  <si>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</si>
  <si>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</si>
  <si>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</si>
  <si>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</si>
  <si>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</si>
  <si>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</si>
  <si>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</si>
  <si>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</si>
  <si>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</si>
  <si>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</si>
  <si>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</si>
  <si>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</si>
  <si>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</si>
  <si>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</si>
  <si>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</si>
  <si>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</si>
  <si>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</si>
  <si>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</si>
  <si>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</si>
  <si>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</si>
  <si>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</si>
  <si>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</si>
  <si>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</si>
  <si>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</si>
  <si>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</si>
  <si>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</si>
  <si>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</si>
  <si>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</si>
  <si>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</si>
  <si>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</si>
  <si>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</si>
  <si>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</si>
  <si>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</si>
  <si>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</si>
  <si>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</si>
  <si>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</si>
  <si>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</si>
  <si>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</si>
  <si>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</si>
  <si>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</si>
  <si>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</si>
  <si>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</si>
  <si>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</si>
  <si>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</si>
  <si>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</si>
  <si>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</si>
  <si>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</si>
  <si>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</si>
  <si>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</si>
  <si>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</si>
  <si>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</si>
  <si>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</si>
  <si>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</si>
  <si>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</si>
  <si>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</si>
  <si>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</si>
  <si>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</si>
  <si>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</si>
  <si>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</si>
  <si>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</si>
  <si>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</si>
  <si>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</si>
  <si>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</si>
  <si>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</si>
  <si>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</si>
  <si>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</si>
  <si>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</si>
  <si>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</si>
  <si>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</si>
  <si>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</si>
  <si>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</si>
  <si>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</si>
  <si>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</si>
  <si>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</si>
  <si>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</si>
  <si>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</si>
  <si>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</si>
  <si>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</si>
  <si>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</si>
  <si>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</si>
  <si>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</si>
  <si>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</si>
  <si>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</si>
  <si>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</si>
  <si>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</si>
  <si>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</si>
  <si>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</si>
  <si>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</si>
  <si>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</si>
  <si>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</si>
  <si>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</si>
  <si>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</si>
  <si>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</si>
  <si>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</si>
  <si>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</si>
  <si>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</si>
  <si>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</si>
  <si>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</si>
  <si>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</si>
  <si>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</si>
  <si>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</si>
  <si>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</si>
  <si>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</si>
  <si>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</si>
  <si>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</si>
  <si>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</si>
  <si>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</si>
  <si>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</si>
  <si>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</si>
  <si>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</si>
  <si>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</si>
  <si>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</si>
  <si>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</si>
  <si>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</si>
  <si>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</si>
  <si>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</si>
  <si>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</si>
  <si>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</si>
  <si>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</si>
  <si>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</si>
  <si>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</si>
  <si>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</si>
  <si>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</si>
  <si>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</si>
  <si>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</si>
  <si>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</si>
  <si>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</si>
  <si>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</si>
  <si>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</si>
  <si>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</si>
  <si>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</si>
  <si>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</si>
  <si>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</si>
  <si>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</si>
  <si>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</si>
  <si>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</si>
  <si>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</si>
  <si>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</si>
  <si>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</si>
  <si>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</si>
  <si>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</si>
  <si>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</si>
  <si>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</si>
  <si>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</si>
  <si>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</si>
  <si>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</si>
  <si>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</si>
  <si>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</si>
  <si>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</si>
  <si>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</si>
  <si>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</si>
  <si>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</si>
  <si>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</si>
  <si>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</si>
  <si>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</si>
  <si>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</si>
  <si>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</si>
  <si>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</si>
  <si>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</si>
  <si>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</si>
  <si>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</si>
  <si>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</si>
  <si>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</si>
  <si>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</si>
  <si>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</si>
  <si>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</si>
  <si>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</si>
  <si>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</si>
  <si>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</si>
  <si>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</si>
  <si>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</si>
  <si>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</si>
  <si>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</si>
  <si>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</si>
  <si>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</si>
  <si>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</si>
  <si>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</si>
  <si>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</si>
  <si>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</si>
  <si>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</si>
  <si>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</si>
  <si>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</si>
  <si>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</si>
  <si>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</si>
  <si>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</si>
  <si>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</si>
  <si>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</si>
  <si>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</si>
  <si>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</si>
  <si>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</si>
  <si>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</si>
  <si>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</si>
  <si>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</si>
  <si>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</si>
  <si>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</si>
  <si>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</si>
  <si>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</si>
  <si>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</si>
  <si>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</si>
  <si>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</si>
  <si>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</si>
  <si>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</si>
  <si>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</si>
  <si>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</si>
  <si>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</si>
  <si>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</si>
  <si>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</si>
  <si>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</si>
  <si>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</si>
  <si>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</si>
  <si>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</si>
  <si>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</si>
  <si>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</si>
  <si>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</si>
  <si>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</si>
  <si>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</si>
  <si>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</si>
  <si>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</si>
  <si>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</si>
  <si>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</si>
  <si>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</si>
  <si>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</si>
  <si>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</si>
  <si>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</si>
  <si>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</si>
  <si>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</si>
  <si>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</si>
  <si>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</si>
  <si>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</si>
  <si>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</si>
  <si>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</si>
  <si>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</si>
  <si>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</si>
  <si>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</si>
  <si>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</si>
  <si>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</si>
  <si>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</si>
  <si>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</si>
  <si>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</si>
  <si>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</si>
  <si>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</si>
  <si>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</si>
  <si>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</si>
  <si>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</si>
  <si>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</si>
  <si>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</si>
  <si>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</si>
  <si>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</si>
  <si>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</si>
  <si>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</si>
  <si>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</si>
  <si>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</si>
  <si>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</si>
  <si>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</si>
  <si>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</si>
  <si>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</si>
  <si>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</si>
  <si>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</si>
  <si>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</si>
  <si>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</si>
  <si>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</si>
  <si>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</si>
  <si>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</si>
  <si>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</si>
  <si>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</si>
  <si>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</si>
  <si>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</si>
  <si>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</si>
  <si>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</si>
  <si>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</si>
  <si>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</si>
  <si>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</si>
  <si>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</si>
  <si>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</si>
  <si>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</si>
  <si>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</si>
  <si>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</si>
  <si>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</si>
  <si>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</si>
  <si>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</si>
  <si>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</si>
  <si>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</si>
  <si>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</si>
  <si>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</si>
  <si>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</si>
  <si>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</si>
  <si>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</si>
  <si>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</si>
  <si>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</si>
  <si>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</si>
  <si>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</si>
  <si>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</si>
  <si>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</si>
  <si>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</si>
  <si>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</si>
  <si>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</si>
  <si>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</si>
  <si>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</si>
  <si>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</si>
  <si>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</si>
  <si>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</si>
  <si>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</si>
  <si>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</si>
  <si>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</si>
  <si>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</si>
  <si>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</si>
  <si>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</si>
  <si>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</si>
  <si>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</si>
  <si>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</si>
  <si>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</si>
  <si>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</si>
  <si>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</si>
  <si>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</si>
  <si>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</si>
  <si>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</si>
  <si>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</si>
  <si>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</si>
  <si>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</si>
  <si>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</si>
  <si>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</si>
  <si>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</si>
  <si>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</si>
  <si>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</si>
  <si>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</si>
  <si>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</si>
  <si>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</si>
  <si>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</si>
  <si>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</si>
  <si>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</si>
  <si>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</si>
  <si>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</si>
  <si>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</si>
  <si>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</si>
  <si>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</si>
  <si>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</si>
  <si>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</si>
  <si>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</si>
  <si>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</si>
  <si>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</si>
  <si>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</si>
  <si>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</si>
  <si>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</si>
  <si>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</si>
  <si>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</si>
  <si>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</si>
  <si>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</si>
  <si>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</si>
  <si>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</si>
  <si>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</si>
  <si>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</si>
  <si>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</si>
  <si>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</si>
  <si>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</si>
  <si>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</si>
  <si>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</si>
  <si>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</si>
  <si>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</si>
  <si>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</si>
  <si>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</si>
  <si>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</si>
  <si>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</si>
  <si>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</si>
  <si>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</si>
  <si>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</si>
  <si>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</si>
  <si>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</si>
  <si>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</si>
  <si>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</si>
  <si>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</si>
  <si>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</si>
  <si>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</si>
  <si>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</si>
  <si>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</si>
  <si>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</si>
  <si>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</si>
  <si>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</si>
  <si>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</si>
  <si>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</si>
  <si>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</si>
  <si>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</si>
  <si>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</si>
  <si>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</si>
  <si>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</si>
  <si>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</si>
  <si>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</si>
  <si>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</si>
  <si>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</si>
  <si>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</si>
  <si>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</si>
  <si>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</si>
  <si>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</si>
  <si>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</si>
  <si>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</si>
  <si>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</si>
  <si>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</si>
  <si>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</si>
  <si>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</si>
  <si>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</si>
  <si>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</si>
  <si>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</si>
  <si>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</si>
  <si>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</si>
  <si>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</si>
  <si>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</si>
  <si>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</si>
  <si>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</si>
  <si>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</si>
  <si>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</si>
  <si>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</si>
  <si>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</si>
  <si>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</si>
  <si>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</si>
  <si>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</si>
  <si>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</si>
  <si>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</si>
  <si>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</si>
  <si>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</si>
  <si>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</si>
  <si>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</si>
  <si>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</si>
  <si>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</si>
  <si>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</si>
  <si>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</si>
  <si>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</si>
  <si>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</si>
  <si>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</si>
  <si>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</si>
  <si>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</si>
  <si>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</si>
  <si>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</si>
  <si>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</si>
  <si>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</si>
  <si>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</si>
  <si>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</si>
  <si>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</si>
  <si>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</si>
  <si>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</si>
  <si>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</si>
  <si>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</si>
  <si>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</si>
  <si>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</si>
  <si>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</si>
  <si>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</si>
  <si>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</si>
  <si>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</si>
  <si>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</si>
  <si>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</si>
  <si>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</si>
  <si>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</si>
  <si>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</si>
  <si>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</si>
  <si>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</si>
  <si>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</si>
  <si>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</si>
  <si>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</si>
  <si>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</si>
  <si>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</si>
  <si>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</si>
  <si>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</si>
  <si>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</si>
  <si>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</si>
  <si>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</si>
  <si>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</si>
  <si>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</si>
  <si>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</si>
  <si>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</si>
  <si>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</si>
  <si>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</si>
  <si>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</si>
  <si>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</si>
  <si>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</si>
  <si>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</si>
  <si>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</si>
  <si>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</si>
  <si>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</si>
  <si>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</si>
  <si>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</si>
  <si>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</si>
  <si>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</si>
  <si>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</si>
  <si>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</si>
  <si>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</si>
  <si>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</si>
  <si>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</si>
  <si>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</si>
  <si>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</si>
  <si>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</si>
  <si>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</si>
  <si>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</si>
  <si>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</si>
  <si>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</si>
  <si>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</si>
  <si>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</si>
  <si>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</si>
  <si>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</si>
  <si>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</si>
  <si>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</si>
  <si>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</si>
  <si>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</si>
  <si>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</si>
  <si>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</si>
  <si>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</si>
  <si>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</si>
  <si>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</si>
  <si>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</si>
  <si>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</si>
  <si>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</si>
  <si>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</si>
  <si>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</si>
  <si>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</si>
  <si>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</si>
  <si>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</si>
  <si>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</si>
  <si>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</si>
  <si>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</si>
  <si>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</si>
  <si>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</si>
  <si>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</si>
  <si>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</si>
  <si>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</si>
  <si>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</si>
  <si>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</si>
  <si>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</si>
  <si>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</si>
  <si>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</si>
  <si>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</si>
  <si>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</si>
  <si>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</si>
  <si>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</si>
  <si>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</si>
  <si>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</si>
  <si>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</si>
  <si>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</si>
  <si>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</si>
  <si>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</si>
  <si>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</si>
  <si>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</si>
  <si>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</si>
  <si>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</si>
  <si>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</si>
  <si>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</si>
  <si>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</si>
  <si>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</si>
  <si>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</si>
  <si>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</si>
  <si>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</si>
  <si>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</si>
  <si>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</si>
  <si>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</si>
  <si>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</si>
  <si>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</si>
  <si>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</si>
  <si>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</si>
  <si>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</si>
  <si>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</si>
  <si>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</si>
  <si>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</si>
  <si>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</si>
  <si>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</si>
  <si>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</si>
  <si>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</si>
  <si>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</si>
  <si>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</si>
  <si>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</si>
  <si>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</si>
  <si>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</si>
  <si>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</si>
  <si>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</si>
  <si>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</si>
  <si>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</si>
  <si>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</si>
  <si>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</si>
  <si>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</si>
  <si>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</si>
  <si>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</si>
  <si>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</si>
  <si>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</si>
  <si>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</si>
  <si>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</si>
  <si>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</si>
  <si>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</si>
  <si>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</si>
  <si>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</si>
  <si>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</si>
  <si>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</si>
  <si>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</si>
  <si>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</si>
  <si>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</si>
  <si>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</si>
  <si>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</si>
  <si>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</si>
  <si>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</si>
  <si>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</si>
  <si>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</si>
  <si>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</si>
  <si>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</si>
  <si>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</si>
  <si>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</si>
  <si>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</si>
  <si>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</si>
  <si>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</si>
  <si>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</si>
  <si>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</si>
  <si>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</si>
  <si>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</si>
  <si>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</si>
  <si>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</si>
  <si>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</si>
  <si>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</si>
  <si>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</si>
  <si>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</si>
  <si>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</si>
  <si>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</si>
  <si>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</si>
  <si>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</si>
  <si>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</si>
  <si>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</si>
  <si>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</si>
  <si>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</si>
  <si>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</si>
  <si>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</si>
  <si>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</si>
  <si>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</si>
  <si>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</si>
  <si>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</si>
  <si>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</si>
  <si>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</si>
  <si>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</si>
  <si>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</si>
  <si>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</si>
  <si>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</si>
  <si>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</si>
  <si>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</si>
  <si>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</si>
  <si>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</si>
  <si>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</si>
  <si>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</si>
  <si>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</si>
  <si>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</si>
  <si>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</si>
  <si>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</si>
  <si>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</si>
  <si>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</si>
  <si>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</si>
  <si>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</si>
  <si>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</si>
  <si>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</si>
  <si>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</si>
  <si>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</si>
  <si>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</si>
  <si>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</si>
  <si>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</si>
  <si>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</si>
  <si>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</si>
  <si>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</si>
  <si>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</si>
  <si>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</si>
  <si>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</si>
  <si>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</si>
  <si>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</si>
  <si>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</si>
  <si>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</si>
  <si>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</si>
  <si>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</si>
  <si>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</si>
  <si>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</si>
  <si>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</si>
  <si>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</si>
  <si>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</si>
  <si>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</si>
  <si>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</si>
  <si>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</si>
  <si>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</si>
  <si>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</si>
  <si>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</si>
  <si>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</si>
  <si>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</si>
  <si>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</si>
  <si>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</si>
  <si>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</si>
  <si>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</si>
  <si>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</si>
  <si>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</si>
  <si>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</si>
  <si>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</si>
  <si>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</si>
  <si>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</si>
  <si>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</si>
  <si>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</si>
  <si>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</si>
  <si>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</si>
  <si>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</si>
  <si>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</si>
  <si>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</si>
  <si>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</si>
  <si>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</si>
  <si>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</si>
  <si>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</si>
  <si>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</si>
  <si>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</si>
  <si>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</si>
  <si>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</si>
  <si>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</si>
  <si>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</si>
  <si>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</si>
  <si>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</si>
  <si>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</si>
  <si>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</si>
  <si>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</si>
  <si>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</si>
  <si>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</si>
  <si>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</si>
  <si>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</si>
  <si>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</si>
  <si>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</si>
  <si>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</si>
  <si>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</si>
  <si>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</si>
  <si>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</si>
  <si>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</si>
  <si>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</si>
  <si>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</si>
  <si>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</si>
  <si>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</si>
  <si>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</si>
  <si>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</si>
  <si>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</si>
  <si>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</si>
  <si>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</si>
  <si>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</si>
  <si>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</si>
  <si>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</si>
  <si>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</si>
  <si>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</si>
  <si>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</si>
  <si>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</si>
  <si>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</si>
  <si>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</si>
  <si>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</si>
  <si>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</si>
  <si>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</si>
  <si>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</si>
  <si>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</si>
  <si>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</si>
  <si>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</si>
  <si>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</si>
  <si>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</si>
  <si>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</si>
  <si>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</si>
  <si>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</si>
  <si>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</si>
  <si>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</si>
  <si>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</si>
  <si>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</si>
  <si>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</si>
  <si>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</si>
  <si>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</si>
  <si>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</si>
  <si>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</si>
  <si>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</si>
  <si>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</si>
  <si>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</si>
  <si>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</si>
  <si>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</si>
  <si>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</si>
  <si>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</si>
  <si>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</si>
  <si>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</si>
  <si>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</si>
  <si>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</si>
  <si>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</si>
  <si>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</si>
  <si>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</si>
  <si>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</si>
  <si>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</si>
  <si>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</si>
  <si>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</si>
  <si>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</si>
  <si>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</si>
  <si>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</si>
  <si>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</si>
  <si>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</si>
  <si>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</si>
  <si>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</si>
  <si>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</si>
  <si>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</si>
  <si>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</si>
  <si>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</si>
  <si>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</si>
  <si>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</si>
  <si>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</si>
  <si>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</si>
  <si>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</si>
  <si>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</si>
  <si>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</si>
  <si>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</si>
  <si>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</si>
  <si>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</si>
  <si>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</si>
  <si>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</si>
  <si>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</si>
  <si>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</si>
  <si>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</si>
  <si>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</si>
  <si>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</si>
  <si>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</si>
  <si>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</si>
  <si>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</si>
  <si>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</si>
  <si>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</si>
  <si>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</si>
  <si>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</si>
  <si>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</si>
  <si>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</si>
  <si>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</si>
  <si>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</si>
  <si>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</si>
  <si>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</si>
  <si>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</si>
  <si>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</si>
  <si>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</si>
  <si>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</si>
  <si>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</si>
  <si>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</si>
  <si>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</si>
  <si>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</si>
  <si>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</si>
  <si>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</si>
  <si>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</si>
  <si>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</si>
  <si>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</si>
  <si>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</si>
  <si>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</si>
  <si>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</si>
  <si>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</si>
  <si>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</si>
  <si>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</si>
  <si>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</si>
  <si>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</si>
  <si>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</si>
  <si>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</si>
  <si>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</si>
  <si>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</si>
  <si>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</si>
  <si>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</si>
  <si>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</si>
  <si>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</si>
  <si>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</si>
  <si>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</si>
  <si>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</si>
  <si>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</si>
  <si>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</si>
  <si>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</si>
  <si>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</si>
  <si>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</si>
  <si>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</si>
  <si>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</si>
  <si>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</si>
  <si>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</si>
  <si>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</si>
  <si>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</si>
  <si>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</si>
  <si>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</si>
  <si>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</si>
  <si>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</si>
  <si>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</si>
  <si>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</si>
  <si>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</si>
  <si>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</si>
  <si>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</si>
  <si>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</si>
  <si>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</si>
  <si>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</si>
  <si>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</si>
  <si>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</si>
  <si>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</si>
  <si>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</si>
  <si>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</si>
  <si>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</si>
  <si>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</si>
  <si>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</si>
  <si>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</si>
  <si>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</si>
  <si>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</si>
  <si>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</si>
  <si>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</si>
  <si>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</si>
  <si>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</si>
  <si>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</si>
  <si>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</si>
  <si>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</si>
  <si>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</si>
  <si>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</si>
  <si>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</si>
  <si>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</si>
  <si>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</si>
  <si>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</si>
  <si>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</si>
  <si>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</si>
  <si>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</si>
  <si>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</si>
  <si>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</si>
  <si>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</si>
  <si>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</si>
  <si>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</si>
  <si>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</si>
  <si>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</si>
  <si>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</si>
  <si>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</si>
  <si>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</si>
  <si>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</si>
  <si>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</si>
  <si>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</si>
  <si>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</si>
  <si>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</si>
  <si>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</si>
  <si>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</si>
  <si>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</si>
  <si>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</si>
  <si>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</si>
  <si>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</si>
  <si>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</si>
  <si>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</si>
  <si>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</si>
  <si>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</si>
  <si>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</si>
  <si>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</si>
  <si>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</si>
  <si>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</si>
  <si>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</si>
  <si>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</si>
  <si>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</si>
  <si>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</si>
  <si>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</si>
  <si>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</si>
  <si>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</si>
  <si>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</si>
  <si>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</si>
  <si>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</si>
  <si>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</si>
  <si>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</si>
  <si>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</si>
  <si>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</si>
  <si>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</si>
  <si>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</si>
  <si>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</si>
  <si>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</si>
  <si>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</si>
  <si>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</si>
  <si>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</si>
  <si>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</si>
  <si>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</si>
  <si>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</si>
  <si>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</si>
  <si>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</si>
  <si>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</si>
  <si>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</si>
  <si>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</si>
  <si>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</si>
  <si>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</si>
  <si>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</si>
  <si>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</si>
  <si>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</si>
  <si>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</si>
  <si>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</si>
  <si>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</si>
  <si>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</si>
  <si>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</si>
  <si>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</si>
  <si>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</si>
  <si>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</si>
  <si>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</si>
  <si>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</si>
  <si>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</si>
  <si>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</si>
  <si>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</si>
  <si>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</si>
  <si>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</si>
  <si>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</si>
  <si>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</si>
  <si>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</si>
  <si>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</si>
  <si>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</si>
  <si>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</si>
  <si>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</si>
  <si>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</si>
  <si>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</si>
  <si>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</si>
  <si>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</si>
  <si>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</si>
  <si>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</si>
  <si>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</si>
  <si>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</si>
  <si>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</si>
  <si>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</si>
  <si>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</si>
  <si>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</si>
  <si>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</si>
  <si>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</si>
  <si>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</si>
  <si>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</si>
  <si>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</si>
  <si>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</si>
  <si>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</si>
  <si>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</si>
  <si>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</si>
  <si>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</si>
  <si>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</si>
  <si>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</si>
  <si>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</si>
  <si>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</si>
  <si>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</si>
  <si>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</si>
  <si>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</si>
  <si>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</si>
  <si>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</si>
  <si>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</si>
  <si>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</si>
  <si>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</si>
  <si>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</si>
  <si>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</si>
  <si>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</si>
  <si>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</si>
  <si>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</si>
  <si>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</si>
  <si>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</si>
  <si>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</si>
  <si>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</si>
  <si>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</si>
  <si>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</si>
  <si>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</si>
  <si>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</si>
  <si>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</si>
  <si>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</si>
  <si>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</si>
  <si>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</si>
  <si>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</si>
  <si>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</si>
  <si>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</si>
  <si>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</si>
  <si>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</si>
  <si>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</si>
  <si>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</si>
  <si>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</si>
  <si>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</si>
  <si>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</si>
  <si>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</si>
  <si>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</si>
  <si>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</si>
  <si>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</si>
  <si>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</si>
  <si>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</si>
  <si>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</si>
  <si>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</si>
  <si>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</si>
  <si>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</si>
  <si>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</si>
  <si>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</si>
  <si>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</si>
  <si>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</si>
  <si>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</si>
  <si>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</si>
  <si>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</si>
  <si>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</si>
  <si>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</si>
  <si>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</si>
  <si>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</si>
  <si>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</si>
  <si>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</si>
  <si>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</si>
  <si>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</si>
  <si>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</si>
  <si>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</si>
  <si>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</si>
  <si>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</si>
  <si>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</si>
  <si>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</si>
  <si>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</si>
  <si>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</si>
  <si>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</si>
  <si>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</si>
  <si>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</si>
  <si>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</si>
  <si>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</si>
  <si>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</si>
  <si>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</si>
  <si>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</si>
  <si>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</si>
  <si>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</si>
  <si>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</si>
  <si>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</si>
  <si>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</si>
  <si>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</si>
  <si>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</si>
  <si>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</si>
  <si>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</si>
  <si>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</si>
  <si>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</si>
  <si>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</si>
  <si>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</si>
  <si>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</si>
  <si>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</si>
  <si>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</si>
  <si>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</si>
  <si>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</si>
  <si>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</si>
  <si>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</si>
  <si>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</si>
  <si>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</si>
  <si>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</si>
  <si>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</si>
  <si>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</si>
  <si>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</si>
  <si>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</si>
  <si>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</si>
  <si>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</si>
  <si>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</si>
  <si>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</si>
  <si>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</si>
  <si>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</si>
  <si>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</si>
  <si>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</si>
  <si>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</si>
  <si>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</si>
  <si>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</si>
  <si>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</si>
  <si>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</si>
  <si>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</si>
  <si>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</si>
  <si>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</si>
  <si>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</si>
  <si>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</si>
  <si>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</si>
  <si>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</si>
  <si>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</si>
  <si>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</si>
  <si>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</si>
  <si>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</si>
  <si>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</si>
  <si>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</si>
  <si>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</si>
  <si>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</si>
  <si>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</si>
  <si>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</si>
  <si>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</si>
  <si>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</si>
  <si>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</si>
  <si>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</si>
  <si>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</si>
  <si>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</si>
  <si>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</si>
  <si>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</si>
  <si>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</si>
  <si>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</si>
  <si>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</si>
  <si>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</si>
  <si>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</si>
  <si>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</si>
  <si>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</si>
  <si>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</si>
  <si>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</si>
  <si>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</si>
  <si>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</si>
  <si>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</si>
  <si>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</si>
  <si>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</si>
  <si>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</si>
  <si>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</si>
  <si>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</si>
  <si>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</si>
  <si>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</si>
  <si>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</si>
  <si>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</si>
  <si>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</si>
  <si>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</si>
  <si>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</si>
  <si>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</si>
  <si>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</si>
  <si>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</si>
  <si>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</si>
  <si>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</si>
  <si>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</si>
  <si>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</si>
  <si>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</si>
  <si>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</si>
  <si>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</si>
  <si>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</si>
  <si>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</si>
  <si>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</si>
  <si>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</si>
  <si>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</si>
  <si>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</si>
  <si>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</si>
  <si>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</si>
  <si>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</si>
  <si>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</si>
  <si>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</si>
  <si>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</si>
  <si>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</si>
  <si>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</si>
  <si>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</si>
  <si>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</si>
  <si>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</si>
  <si>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</si>
  <si>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</si>
  <si>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</si>
  <si>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</si>
  <si>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</si>
  <si>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</si>
  <si>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</si>
  <si>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</si>
  <si>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</si>
  <si>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</si>
  <si>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</si>
  <si>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</si>
  <si>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</si>
  <si>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</si>
  <si>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</si>
  <si>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</si>
  <si>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</si>
  <si>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</si>
  <si>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</si>
  <si>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</si>
  <si>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</si>
  <si>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</si>
  <si>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</si>
  <si>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</si>
  <si>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</si>
  <si>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</si>
  <si>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</si>
  <si>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</si>
  <si>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</si>
  <si>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</si>
  <si>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</si>
  <si>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</si>
  <si>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</si>
  <si>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</si>
  <si>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</si>
  <si>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</si>
  <si>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</si>
  <si>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</si>
  <si>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</si>
  <si>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</si>
  <si>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</si>
  <si>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</si>
  <si>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</si>
  <si>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</si>
  <si>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</si>
  <si>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</si>
  <si>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</si>
  <si>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</si>
  <si>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</si>
  <si>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</si>
  <si>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</si>
  <si>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</si>
  <si>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</si>
  <si>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</si>
  <si>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</si>
  <si>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</si>
  <si>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</si>
  <si>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</si>
  <si>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</si>
  <si>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</si>
  <si>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</si>
  <si>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</si>
  <si>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</si>
  <si>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</si>
  <si>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</si>
  <si>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</si>
  <si>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</si>
  <si>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</si>
  <si>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</si>
  <si>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</si>
  <si>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</si>
  <si>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</si>
  <si>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</si>
  <si>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</si>
  <si>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</si>
  <si>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</si>
  <si>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</si>
  <si>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</si>
  <si>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</si>
  <si>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</si>
  <si>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</si>
  <si>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</si>
  <si>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</si>
  <si>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</si>
  <si>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</si>
  <si>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</si>
  <si>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</si>
  <si>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</si>
  <si>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</si>
  <si>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</si>
  <si>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</si>
  <si>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</si>
  <si>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</si>
  <si>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</si>
  <si>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</si>
  <si>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</si>
  <si>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</si>
  <si>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</si>
  <si>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</si>
  <si>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</si>
  <si>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</si>
  <si>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</si>
  <si>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</si>
  <si>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</si>
  <si>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</si>
  <si>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</si>
  <si>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</si>
  <si>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</si>
  <si>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</si>
  <si>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</si>
  <si>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</si>
  <si>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</si>
  <si>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</si>
  <si>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</si>
  <si>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</si>
  <si>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</si>
  <si>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</si>
  <si>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</si>
  <si>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</si>
  <si>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</si>
  <si>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</si>
  <si>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</si>
  <si>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</si>
  <si>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</si>
  <si>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</si>
  <si>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</si>
  <si>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</si>
  <si>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</si>
  <si>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</si>
  <si>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</si>
  <si>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</si>
  <si>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</si>
  <si>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</si>
  <si>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</si>
  <si>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</si>
  <si>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</si>
  <si>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</si>
  <si>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</si>
  <si>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</si>
  <si>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</si>
  <si>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</si>
  <si>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</si>
  <si>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</si>
  <si>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</si>
  <si>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</si>
  <si>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</si>
  <si>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</si>
  <si>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</si>
  <si>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</si>
  <si>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</si>
  <si>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</si>
  <si>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</si>
  <si>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</si>
  <si>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</si>
  <si>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</si>
  <si>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</si>
  <si>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</si>
  <si>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</si>
  <si>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</si>
  <si>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</si>
  <si>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</si>
  <si>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</si>
  <si>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</si>
  <si>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</si>
  <si>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</si>
  <si>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</si>
  <si>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</si>
  <si>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</si>
  <si>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</si>
  <si>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</si>
  <si>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</si>
  <si>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</si>
  <si>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</si>
  <si>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</si>
  <si>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</si>
  <si>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</si>
  <si>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</si>
  <si>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</si>
  <si>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</si>
  <si>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</si>
  <si>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</si>
  <si>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</si>
  <si>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</si>
  <si>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</si>
  <si>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</si>
  <si>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</si>
  <si>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</si>
  <si>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</si>
  <si>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</si>
  <si>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</si>
  <si>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</si>
  <si>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</si>
  <si>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</si>
  <si>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</si>
  <si>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</si>
  <si>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</si>
  <si>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</si>
  <si>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</si>
  <si>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</si>
  <si>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</si>
  <si>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</si>
  <si>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</si>
  <si>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</si>
  <si>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</si>
  <si>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</si>
  <si>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</si>
  <si>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</si>
  <si>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</si>
  <si>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</si>
  <si>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</si>
  <si>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</si>
  <si>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</si>
  <si>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</si>
  <si>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</si>
  <si>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</si>
  <si>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</si>
  <si>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</si>
  <si>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</si>
  <si>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</si>
  <si>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</si>
  <si>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</si>
  <si>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</si>
  <si>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</si>
  <si>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</si>
  <si>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</si>
  <si>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</si>
  <si>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</si>
  <si>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</si>
  <si>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</si>
  <si>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</si>
  <si>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</si>
  <si>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</si>
  <si>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</si>
  <si>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</si>
  <si>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</si>
  <si>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</si>
  <si>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</si>
  <si>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</si>
  <si>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</si>
  <si>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</si>
  <si>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</si>
  <si>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</si>
  <si>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</si>
  <si>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</si>
  <si>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</si>
  <si>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</si>
  <si>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</si>
  <si>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</si>
  <si>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</si>
  <si>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</si>
  <si>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</si>
  <si>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</si>
  <si>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</si>
  <si>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</si>
  <si>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</si>
  <si>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</si>
  <si>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</si>
  <si>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</si>
  <si>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</si>
  <si>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</si>
  <si>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</si>
  <si>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</si>
  <si>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</si>
  <si>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</si>
  <si>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</si>
  <si>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</si>
  <si>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</si>
  <si>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</si>
  <si>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</si>
  <si>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</si>
  <si>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</si>
  <si>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</si>
  <si>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</si>
  <si>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</si>
  <si>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</si>
  <si>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</si>
  <si>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</si>
  <si>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</si>
  <si>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</si>
  <si>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</si>
  <si>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</si>
  <si>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</si>
  <si>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</si>
  <si>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</si>
  <si>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</si>
  <si>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</si>
  <si>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</si>
  <si>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</si>
  <si>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</si>
  <si>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</si>
  <si>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</si>
  <si>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</si>
  <si>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</si>
  <si>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</si>
  <si>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</si>
  <si>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</si>
  <si>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</si>
  <si>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</si>
  <si>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</si>
  <si>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</si>
  <si>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</si>
  <si>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</si>
  <si>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</si>
  <si>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</si>
  <si>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</si>
  <si>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</si>
  <si>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</si>
  <si>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</si>
  <si>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</si>
  <si>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</si>
  <si>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</si>
  <si>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</si>
  <si>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</si>
  <si>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</si>
  <si>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</si>
  <si>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</si>
  <si>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</si>
  <si>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</si>
  <si>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</si>
  <si>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</si>
  <si>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</si>
  <si>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</si>
  <si>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</si>
  <si>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</si>
  <si>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</si>
  <si>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</si>
  <si>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</si>
  <si>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</si>
  <si>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</si>
  <si>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</si>
  <si>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</si>
  <si>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</si>
  <si>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</si>
  <si>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</si>
  <si>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</si>
  <si>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</si>
  <si>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</si>
  <si>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</si>
  <si>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</si>
  <si>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</si>
  <si>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</si>
  <si>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</si>
  <si>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</si>
  <si>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</si>
  <si>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</si>
  <si>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</si>
  <si>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</si>
  <si>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</si>
  <si>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</si>
  <si>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</si>
  <si>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</si>
  <si>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</si>
  <si>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</si>
  <si>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</si>
  <si>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</si>
  <si>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</si>
  <si>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</si>
  <si>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</si>
  <si>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</si>
  <si>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</si>
  <si>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</si>
  <si>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</si>
  <si>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</si>
  <si>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</si>
  <si>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</si>
  <si>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</si>
  <si>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</si>
  <si>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</si>
  <si>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</si>
  <si>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</si>
  <si>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</si>
  <si>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</si>
  <si>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</si>
  <si>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</si>
  <si>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</si>
  <si>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</si>
  <si>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</si>
  <si>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</si>
  <si>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</si>
  <si>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</si>
  <si>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</si>
  <si>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</si>
  <si>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</si>
  <si>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</si>
  <si>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</si>
  <si>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</si>
  <si>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</si>
  <si>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</si>
  <si>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</si>
  <si>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</si>
  <si>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</si>
  <si>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</si>
  <si>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</si>
  <si>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</si>
  <si>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</si>
  <si>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</si>
  <si>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</si>
  <si>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</si>
  <si>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</si>
  <si>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</si>
  <si>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</si>
  <si>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</si>
  <si>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</si>
  <si>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</si>
  <si>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</si>
  <si>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</si>
  <si>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</si>
  <si>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</si>
  <si>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</si>
  <si>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</si>
  <si>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</si>
  <si>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</si>
  <si>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</si>
  <si>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</si>
  <si>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</si>
  <si>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</si>
  <si>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</si>
  <si>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</si>
  <si>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</si>
  <si>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</si>
  <si>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</si>
  <si>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</si>
  <si>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</si>
  <si>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</si>
  <si>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</si>
  <si>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</si>
  <si>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</si>
  <si>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</si>
  <si>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</si>
  <si>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</si>
  <si>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</si>
  <si>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</si>
  <si>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</si>
  <si>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</si>
  <si>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</si>
  <si>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</si>
  <si>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</si>
  <si>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</si>
  <si>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</si>
  <si>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</si>
  <si>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</si>
  <si>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</si>
  <si>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</si>
  <si>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</si>
  <si>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</si>
  <si>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</si>
  <si>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</si>
  <si>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</si>
  <si>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</si>
  <si>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</si>
  <si>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</si>
  <si>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</si>
  <si>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</si>
  <si>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</si>
  <si>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</si>
  <si>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</si>
  <si>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</si>
  <si>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</si>
  <si>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</si>
  <si>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</si>
  <si>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</si>
  <si>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</si>
  <si>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</si>
  <si>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</si>
  <si>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</si>
  <si>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</si>
  <si>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</si>
  <si>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</si>
  <si>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</si>
  <si>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</si>
  <si>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</si>
  <si>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</si>
  <si>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</si>
  <si>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</si>
  <si>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</si>
  <si>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</si>
  <si>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</si>
  <si>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</si>
  <si>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</si>
  <si>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</si>
  <si>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</si>
  <si>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</si>
  <si>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</si>
  <si>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</si>
  <si>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</si>
  <si>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</si>
  <si>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</si>
  <si>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</si>
  <si>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</si>
  <si>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</si>
  <si>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</si>
  <si>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</si>
  <si>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</si>
  <si>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</si>
  <si>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</si>
  <si>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</si>
  <si>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</si>
  <si>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</si>
  <si>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</si>
  <si>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</si>
  <si>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</si>
  <si>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</si>
  <si>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</si>
  <si>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</si>
  <si>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</si>
  <si>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</si>
  <si>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</si>
  <si>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</si>
  <si>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</si>
  <si>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</si>
  <si>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</si>
  <si>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</si>
  <si>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</si>
  <si>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</si>
  <si>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</si>
  <si>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</si>
  <si>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</si>
  <si>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</si>
  <si>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</si>
  <si>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</si>
  <si>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</si>
  <si>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</si>
  <si>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</si>
  <si>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</si>
  <si>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</si>
  <si>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</si>
  <si>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</si>
  <si>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</si>
  <si>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</si>
  <si>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</si>
  <si>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</si>
  <si>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</si>
  <si>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</si>
  <si>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</si>
  <si>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</si>
  <si>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</si>
  <si>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</si>
  <si>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</si>
  <si>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</si>
  <si>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</si>
  <si>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</si>
  <si>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</si>
  <si>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</si>
  <si>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</si>
  <si>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</si>
  <si>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</si>
  <si>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</si>
  <si>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</si>
  <si>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</si>
  <si>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</si>
  <si>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</si>
  <si>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</si>
  <si>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</si>
  <si>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</si>
  <si>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</si>
  <si>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</si>
  <si>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</si>
  <si>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</si>
  <si>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</si>
  <si>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</si>
  <si>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</si>
  <si>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</si>
  <si>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</si>
  <si>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</si>
  <si>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</si>
  <si>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</si>
  <si>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</si>
  <si>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</si>
  <si>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</si>
  <si>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</si>
  <si>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</si>
  <si>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</si>
  <si>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</si>
  <si>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</si>
  <si>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</si>
  <si>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</si>
  <si>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</si>
  <si>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</si>
  <si>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</si>
  <si>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</si>
  <si>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</si>
  <si>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</si>
  <si>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</si>
  <si>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</si>
  <si>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</si>
  <si>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</si>
  <si>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</si>
  <si>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</si>
  <si>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</si>
  <si>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</si>
  <si>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</si>
  <si>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</si>
  <si>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</si>
  <si>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</si>
  <si>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</si>
  <si>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</si>
  <si>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</si>
  <si>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</si>
  <si>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</si>
  <si>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</si>
  <si>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</si>
  <si>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</si>
  <si>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</si>
  <si>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</si>
  <si>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</si>
  <si>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</si>
  <si>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</si>
  <si>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</si>
  <si>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</si>
  <si>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</si>
  <si>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</si>
  <si>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</si>
  <si>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</si>
  <si>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</si>
  <si>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</si>
  <si>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</si>
  <si>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</si>
  <si>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</si>
  <si>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</si>
  <si>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</si>
  <si>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</si>
  <si>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</si>
  <si>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</si>
  <si>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</si>
  <si>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</si>
  <si>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</si>
  <si>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</si>
  <si>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</si>
  <si>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</si>
  <si>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</si>
  <si>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</si>
  <si>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</si>
  <si>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</si>
  <si>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</si>
  <si>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</si>
  <si>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</si>
  <si>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</si>
  <si>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</si>
  <si>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</si>
  <si>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</si>
  <si>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</si>
  <si>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</si>
  <si>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</si>
  <si>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</si>
  <si>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</si>
  <si>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</si>
  <si>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</si>
  <si>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</si>
  <si>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</si>
  <si>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</si>
  <si>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</si>
  <si>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</si>
  <si>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</si>
  <si>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</si>
  <si>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</si>
  <si>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</si>
  <si>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</si>
  <si>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</si>
  <si>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</si>
  <si>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</si>
  <si>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</si>
  <si>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</si>
  <si>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</si>
  <si>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</si>
  <si>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</si>
  <si>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</si>
  <si>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</si>
  <si>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</si>
  <si>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</si>
  <si>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</si>
  <si>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</si>
  <si>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</si>
  <si>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</si>
  <si>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</si>
  <si>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</si>
  <si>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</si>
  <si>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</si>
  <si>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</si>
  <si>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</si>
  <si>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</si>
  <si>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</si>
  <si>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</si>
  <si>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</si>
  <si>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</si>
  <si>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</si>
  <si>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</si>
  <si>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</si>
  <si>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</si>
  <si>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</si>
  <si>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</si>
  <si>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</si>
  <si>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</si>
  <si>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</si>
  <si>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</si>
  <si>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</si>
  <si>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</si>
  <si>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</si>
  <si>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</si>
  <si>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</si>
  <si>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</si>
  <si>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</si>
  <si>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</si>
  <si>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</si>
  <si>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</si>
  <si>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</si>
  <si>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</si>
  <si>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</si>
  <si>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</si>
  <si>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</si>
  <si>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</si>
  <si>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</si>
  <si>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</si>
  <si>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</si>
  <si>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</si>
  <si>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</si>
  <si>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</si>
  <si>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</si>
  <si>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</si>
  <si>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</si>
  <si>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</si>
  <si>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</si>
  <si>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</si>
  <si>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</si>
  <si>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</si>
  <si>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</si>
  <si>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</si>
  <si>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</si>
  <si>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</si>
  <si>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</si>
  <si>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</si>
  <si>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</si>
  <si>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</si>
  <si>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</si>
  <si>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</si>
  <si>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</si>
  <si>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</si>
  <si>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</si>
  <si>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</si>
  <si>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</si>
  <si>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</si>
  <si>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</si>
  <si>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</si>
  <si>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</si>
  <si>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</si>
  <si>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</si>
  <si>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</si>
  <si>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</si>
  <si>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</si>
  <si>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</si>
  <si>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</si>
  <si>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</si>
  <si>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</si>
  <si>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</si>
  <si>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</si>
  <si>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</si>
  <si>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</si>
  <si>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</si>
  <si>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</si>
  <si>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</si>
  <si>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</si>
  <si>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</si>
  <si>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</si>
  <si>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</si>
  <si>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</si>
  <si>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</si>
  <si>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</si>
  <si>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</si>
  <si>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</si>
  <si>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</si>
  <si>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</si>
  <si>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</si>
  <si>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</si>
  <si>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</si>
  <si>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</si>
  <si>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</si>
  <si>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</si>
  <si>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</si>
  <si>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</si>
  <si>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</si>
  <si>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</si>
  <si>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</si>
  <si>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</si>
  <si>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</si>
  <si>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</si>
  <si>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</si>
  <si>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</si>
  <si>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</si>
  <si>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</si>
  <si>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</si>
  <si>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</si>
  <si>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</si>
  <si>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</si>
  <si>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</si>
  <si>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</si>
  <si>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</si>
  <si>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</si>
  <si>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</si>
  <si>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</si>
  <si>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</si>
  <si>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</si>
  <si>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</si>
  <si>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</si>
  <si>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</si>
  <si>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</si>
  <si>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</si>
  <si>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</si>
  <si>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</si>
  <si>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</si>
  <si>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</si>
  <si>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</si>
  <si>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</si>
  <si>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</si>
  <si>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</si>
  <si>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</si>
  <si>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</si>
  <si>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</si>
  <si>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</si>
  <si>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</si>
  <si>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</si>
  <si>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</si>
  <si>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</si>
  <si>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</si>
  <si>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</si>
  <si>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</si>
  <si>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</si>
  <si>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</si>
  <si>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</si>
  <si>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</si>
  <si>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</si>
  <si>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</si>
  <si>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</si>
  <si>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</si>
  <si>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</si>
  <si>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</si>
  <si>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</si>
  <si>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</si>
  <si>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</si>
  <si>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</si>
  <si>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</si>
  <si>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</si>
  <si>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</si>
  <si>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</si>
  <si>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</si>
  <si>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</si>
  <si>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</si>
  <si>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</si>
  <si>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</si>
  <si>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</si>
  <si>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</si>
  <si>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</si>
  <si>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</si>
  <si>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</si>
  <si>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</si>
  <si>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</si>
  <si>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</si>
  <si>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</si>
  <si>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</si>
  <si>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</si>
  <si>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</si>
  <si>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</si>
  <si>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</si>
  <si>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</si>
  <si>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</si>
  <si>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</si>
  <si>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</si>
  <si>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</si>
  <si>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</si>
  <si>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</si>
  <si>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</si>
  <si>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</si>
  <si>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</si>
  <si>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</si>
  <si>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</si>
  <si>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</si>
  <si>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</si>
  <si>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</si>
  <si>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</si>
  <si>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</si>
  <si>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</si>
  <si>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</si>
  <si>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</si>
  <si>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</si>
  <si>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</si>
  <si>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</si>
  <si>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</si>
  <si>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</si>
  <si>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</si>
  <si>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</si>
  <si>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</si>
  <si>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</si>
  <si>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</si>
  <si>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</si>
  <si>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</si>
  <si>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</si>
  <si>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</si>
  <si>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</si>
  <si>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</si>
  <si>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</si>
  <si>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</si>
  <si>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</si>
  <si>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</si>
  <si>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</si>
  <si>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</si>
  <si>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</si>
  <si>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</si>
  <si>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</si>
  <si>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</si>
  <si>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</si>
  <si>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</si>
  <si>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</si>
  <si>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</si>
  <si>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</si>
  <si>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</si>
  <si>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</si>
  <si>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</si>
  <si>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</si>
  <si>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</si>
  <si>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</si>
  <si>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</si>
  <si>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</si>
  <si>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</si>
  <si>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</si>
  <si>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</si>
  <si>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</si>
  <si>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</si>
  <si>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</si>
  <si>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</si>
  <si>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</si>
  <si>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</si>
  <si>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</si>
  <si>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</si>
  <si>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</si>
  <si>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</si>
  <si>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</si>
  <si>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</si>
  <si>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</si>
  <si>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</si>
  <si>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</si>
  <si>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</si>
  <si>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</si>
  <si>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</si>
  <si>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</si>
  <si>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</si>
  <si>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</si>
  <si>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</si>
  <si>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</si>
  <si>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</si>
  <si>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</si>
  <si>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</si>
  <si>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</si>
  <si>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</si>
  <si>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</si>
  <si>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</si>
  <si>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</si>
  <si>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</si>
  <si>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</si>
  <si>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</si>
  <si>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</si>
  <si>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</si>
  <si>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</si>
  <si>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</si>
  <si>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</si>
  <si>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</si>
  <si>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</si>
  <si>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</si>
  <si>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</si>
  <si>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</si>
  <si>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</si>
  <si>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</si>
  <si>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</si>
  <si>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</si>
  <si>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</si>
  <si>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</si>
  <si>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</si>
  <si>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</si>
  <si>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</si>
  <si>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</si>
  <si>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</si>
  <si>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</si>
  <si>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</si>
  <si>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</si>
  <si>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</si>
  <si>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</si>
  <si>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</si>
  <si>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</si>
  <si>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</si>
  <si>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</si>
  <si>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</si>
  <si>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</si>
  <si>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</si>
  <si>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</si>
  <si>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</si>
  <si>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</si>
  <si>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</si>
  <si>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</si>
  <si>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</si>
  <si>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</si>
  <si>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</si>
  <si>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</si>
  <si>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</si>
  <si>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</si>
  <si>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</si>
  <si>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</si>
  <si>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</si>
  <si>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</si>
  <si>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</si>
  <si>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</si>
  <si>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</si>
  <si>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</si>
  <si>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</si>
  <si>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</si>
  <si>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</si>
  <si>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</si>
  <si>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</si>
  <si>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</si>
  <si>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</si>
  <si>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</si>
  <si>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</si>
  <si>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</si>
  <si>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</si>
  <si>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</si>
  <si>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</si>
  <si>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</si>
  <si>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</si>
  <si>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</si>
  <si>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</si>
  <si>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</si>
  <si>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</si>
  <si>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</si>
  <si>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</si>
  <si>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</si>
  <si>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</si>
  <si>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</si>
  <si>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</si>
  <si>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</si>
  <si>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</si>
  <si>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</si>
  <si>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</si>
  <si>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</si>
  <si>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</si>
  <si>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</si>
  <si>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</si>
  <si>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</si>
  <si>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</si>
  <si>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</si>
  <si>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</si>
  <si>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</si>
  <si>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</si>
  <si>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</si>
  <si>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</si>
  <si>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</si>
  <si>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</si>
  <si>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</si>
  <si>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</si>
  <si>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</si>
  <si>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</si>
  <si>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</si>
  <si>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</si>
  <si>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</si>
  <si>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</si>
  <si>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</si>
  <si>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</si>
  <si>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</si>
  <si>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</si>
  <si>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</si>
  <si>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</si>
  <si>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</si>
  <si>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</si>
  <si>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</si>
  <si>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</si>
  <si>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</si>
  <si>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</si>
  <si>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</si>
  <si>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</si>
  <si>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</si>
  <si>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</si>
  <si>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</si>
  <si>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</si>
  <si>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</si>
  <si>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</si>
  <si>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</si>
  <si>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</si>
  <si>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</si>
  <si>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</si>
  <si>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</si>
  <si>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</si>
  <si>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</si>
  <si>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</si>
  <si>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</si>
  <si>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</si>
  <si>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</si>
  <si>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</si>
  <si>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</si>
  <si>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</si>
  <si>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</si>
  <si>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</si>
  <si>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</si>
  <si>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</si>
  <si>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</si>
  <si>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</si>
  <si>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</si>
  <si>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</si>
  <si>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</si>
  <si>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</si>
  <si>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</si>
  <si>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</si>
  <si>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</si>
  <si>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</si>
  <si>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</si>
  <si>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</si>
  <si>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</si>
  <si>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</si>
  <si>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</si>
  <si>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</si>
  <si>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</si>
  <si>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</si>
  <si>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</si>
  <si>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</si>
  <si>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</si>
  <si>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</si>
  <si>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</si>
  <si>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</si>
  <si>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</si>
  <si>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</si>
  <si>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</si>
  <si>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</si>
  <si>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</si>
  <si>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</si>
  <si>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</si>
  <si>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</si>
  <si>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</si>
  <si>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</si>
  <si>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</si>
  <si>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</si>
  <si>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</si>
  <si>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</si>
  <si>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</si>
  <si>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</si>
  <si>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</si>
  <si>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</si>
  <si>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</si>
  <si>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</si>
  <si>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</si>
  <si>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</si>
  <si>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</si>
  <si>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</si>
  <si>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</si>
  <si>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</si>
  <si>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</si>
  <si>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</si>
  <si>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</si>
  <si>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</si>
  <si>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</si>
  <si>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</si>
  <si>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</si>
  <si>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</si>
  <si>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</si>
  <si>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</si>
  <si>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</si>
  <si>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</si>
  <si>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</si>
  <si>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</si>
  <si>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</si>
  <si>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</si>
  <si>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</si>
  <si>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</si>
  <si>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</si>
  <si>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</si>
  <si>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</si>
  <si>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</si>
  <si>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</si>
  <si>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</si>
  <si>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</si>
  <si>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</si>
  <si>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</si>
  <si>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</si>
  <si>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</si>
  <si>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</si>
  <si>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</si>
  <si>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</si>
  <si>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</si>
  <si>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</si>
  <si>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</si>
  <si>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</si>
  <si>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</si>
  <si>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</si>
  <si>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</si>
  <si>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</si>
  <si>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</si>
  <si>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</si>
  <si>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</si>
  <si>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</si>
  <si>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</si>
  <si>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</si>
  <si>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</si>
  <si>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</si>
  <si>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</si>
  <si>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</si>
  <si>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</si>
  <si>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</si>
  <si>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</si>
  <si>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</si>
  <si>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</si>
  <si>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</si>
  <si>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</si>
  <si>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</si>
  <si>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</si>
  <si>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</si>
  <si>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</si>
  <si>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</si>
  <si>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</si>
  <si>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</si>
  <si>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</si>
  <si>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</si>
  <si>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</si>
  <si>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</si>
  <si>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</si>
  <si>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</si>
  <si>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</si>
  <si>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</si>
  <si>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</si>
  <si>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</si>
  <si>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</si>
  <si>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</si>
  <si>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</si>
  <si>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</si>
  <si>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</si>
  <si>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</si>
  <si>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</si>
  <si>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</si>
  <si>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</si>
  <si>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</si>
  <si>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</si>
  <si>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</si>
  <si>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</si>
  <si>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</si>
  <si>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</si>
  <si>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</si>
  <si>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</si>
  <si>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</si>
  <si>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</si>
  <si>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</si>
  <si>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</si>
  <si>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</si>
  <si>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</si>
  <si>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</si>
  <si>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</si>
  <si>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</si>
  <si>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</si>
  <si>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</si>
  <si>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</si>
  <si>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</si>
  <si>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</si>
  <si>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</si>
  <si>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</si>
  <si>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</si>
  <si>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</si>
  <si>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</si>
  <si>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</si>
  <si>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</si>
  <si>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</si>
  <si>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</si>
  <si>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</si>
  <si>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</si>
  <si>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</si>
  <si>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</si>
  <si>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</si>
  <si>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</si>
  <si>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</si>
  <si>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</si>
  <si>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</si>
  <si>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</si>
  <si>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</si>
  <si>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</si>
  <si>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</si>
  <si>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</si>
  <si>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</si>
  <si>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</si>
  <si>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</si>
  <si>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</si>
  <si>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</si>
  <si>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</si>
  <si>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</si>
  <si>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</si>
  <si>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</si>
  <si>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</si>
  <si>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</si>
  <si>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</si>
  <si>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</si>
  <si>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</si>
  <si>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</si>
  <si>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</si>
  <si>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</si>
  <si>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</si>
  <si>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</si>
  <si>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</si>
  <si>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</si>
  <si>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</si>
  <si>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</si>
  <si>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</si>
  <si>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</si>
  <si>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</si>
  <si>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</si>
  <si>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</si>
  <si>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</si>
  <si>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</si>
  <si>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</si>
  <si>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</si>
  <si>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</si>
  <si>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</si>
  <si>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</si>
  <si>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</si>
  <si>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</si>
  <si>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</si>
  <si>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</si>
  <si>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</si>
  <si>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</si>
  <si>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</si>
  <si>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</si>
  <si>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</si>
  <si>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</si>
  <si>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</si>
  <si>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</si>
  <si>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</si>
  <si>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</si>
  <si>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</si>
  <si>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</si>
  <si>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</si>
  <si>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</si>
  <si>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</si>
  <si>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</si>
  <si>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</si>
  <si>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</si>
  <si>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</si>
  <si>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</si>
  <si>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</si>
  <si>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</si>
  <si>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</si>
  <si>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</si>
  <si>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</si>
  <si>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</si>
  <si>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</si>
  <si>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</si>
  <si>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</si>
  <si>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</si>
  <si>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</si>
  <si>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</si>
  <si>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</si>
  <si>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</si>
  <si>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</si>
  <si>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</si>
  <si>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</si>
  <si>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</si>
  <si>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</si>
  <si>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</si>
  <si>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</si>
  <si>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</si>
  <si>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</si>
  <si>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</si>
  <si>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</si>
  <si>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</si>
  <si>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</si>
  <si>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</si>
  <si>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</si>
  <si>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</si>
  <si>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</si>
  <si>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</si>
  <si>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</si>
  <si>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</si>
  <si>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</si>
  <si>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</si>
  <si>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</si>
  <si>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</si>
  <si>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</si>
  <si>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</si>
  <si>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</si>
  <si>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</si>
  <si>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</si>
  <si>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</si>
  <si>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</si>
  <si>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</si>
  <si>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</si>
  <si>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</si>
  <si>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</si>
  <si>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</si>
  <si>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</si>
  <si>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</si>
  <si>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</si>
  <si>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</si>
  <si>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</si>
  <si>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</si>
  <si>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</si>
  <si>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</si>
  <si>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</si>
  <si>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</si>
  <si>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</si>
  <si>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</si>
  <si>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</si>
  <si>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</si>
  <si>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</si>
  <si>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</si>
  <si>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</si>
  <si>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</si>
  <si>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</si>
  <si>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</si>
  <si>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</si>
  <si>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</si>
  <si>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</si>
  <si>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</si>
  <si>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</si>
  <si>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</si>
  <si>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</si>
  <si>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</si>
  <si>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</si>
  <si>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</si>
  <si>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</si>
  <si>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</si>
  <si>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</si>
  <si>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</si>
  <si>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</si>
  <si>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</si>
  <si>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</si>
  <si>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</si>
  <si>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</si>
  <si>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</si>
  <si>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</si>
  <si>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</si>
  <si>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</si>
  <si>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</si>
  <si>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</si>
  <si>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</si>
  <si>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</si>
  <si>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</si>
  <si>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</si>
  <si>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</si>
  <si>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</si>
  <si>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</si>
  <si>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</si>
  <si>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</si>
  <si>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</si>
  <si>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</si>
  <si>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</si>
  <si>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</si>
  <si>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</si>
  <si>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</si>
  <si>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</si>
  <si>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</si>
  <si>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</si>
  <si>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</si>
  <si>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</si>
  <si>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</si>
  <si>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</si>
  <si>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</si>
  <si>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</si>
  <si>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</si>
  <si>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</si>
  <si>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</si>
  <si>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</si>
  <si>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</si>
  <si>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</si>
  <si>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</si>
  <si>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</si>
  <si>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</si>
  <si>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</si>
  <si>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</si>
  <si>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</si>
  <si>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</si>
  <si>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</si>
  <si>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</si>
  <si>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</si>
  <si>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</si>
  <si>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</si>
  <si>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</si>
  <si>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</si>
  <si>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</si>
  <si>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</si>
  <si>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</si>
  <si>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</si>
  <si>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</si>
  <si>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</si>
  <si>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</si>
  <si>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</si>
  <si>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</si>
  <si>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</si>
  <si>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</si>
  <si>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</si>
  <si>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</si>
  <si>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</si>
  <si>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</si>
  <si>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</si>
  <si>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</si>
  <si>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</si>
  <si>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</si>
  <si>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</si>
  <si>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</si>
  <si>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</si>
  <si>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</si>
  <si>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</si>
  <si>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</si>
  <si>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</si>
  <si>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</si>
  <si>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</si>
  <si>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</si>
  <si>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</si>
  <si>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</si>
  <si>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</si>
  <si>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</si>
  <si>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</si>
  <si>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</si>
  <si>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</si>
  <si>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</si>
  <si>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</si>
  <si>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</si>
  <si>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</si>
  <si>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</si>
  <si>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</si>
  <si>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</si>
  <si>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</si>
  <si>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</si>
  <si>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</si>
  <si>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</si>
  <si>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</si>
  <si>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</si>
  <si>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</si>
  <si>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</si>
  <si>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</si>
  <si>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</si>
  <si>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</si>
  <si>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</si>
  <si>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</si>
  <si>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</si>
  <si>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</si>
  <si>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</si>
  <si>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</si>
  <si>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</si>
  <si>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</si>
  <si>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</si>
  <si>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</si>
  <si>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</si>
  <si>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</si>
  <si>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</si>
  <si>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</si>
  <si>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</si>
  <si>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</si>
  <si>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</si>
  <si>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</si>
  <si>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</si>
  <si>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</si>
  <si>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</si>
  <si>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</si>
  <si>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</si>
  <si>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</si>
  <si>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</si>
  <si>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</si>
  <si>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</si>
  <si>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</si>
  <si>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</si>
  <si>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</si>
  <si>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</si>
  <si>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</si>
  <si>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</si>
  <si>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</si>
  <si>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</si>
  <si>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</si>
  <si>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</si>
  <si>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</si>
  <si>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</si>
  <si>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</si>
  <si>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</si>
  <si>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</si>
  <si>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</si>
  <si>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</si>
  <si>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</si>
  <si>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</si>
  <si>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</si>
  <si>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</si>
  <si>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</si>
  <si>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</si>
  <si>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</si>
  <si>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</si>
  <si>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</si>
  <si>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</si>
  <si>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</si>
  <si>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</si>
  <si>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</si>
  <si>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</si>
  <si>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</si>
  <si>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</si>
  <si>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</si>
  <si>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</si>
  <si>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</si>
  <si>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</si>
  <si>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</si>
  <si>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</si>
  <si>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</si>
  <si>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</si>
  <si>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</si>
  <si>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</si>
  <si>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</si>
  <si>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</si>
  <si>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</si>
  <si>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</si>
  <si>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</si>
  <si>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</si>
  <si>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</si>
  <si>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</si>
  <si>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</si>
  <si>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</si>
  <si>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</si>
  <si>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</si>
  <si>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</si>
  <si>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</si>
  <si>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</si>
  <si>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</si>
  <si>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</si>
  <si>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</si>
  <si>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</si>
  <si>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</si>
  <si>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</si>
  <si>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</si>
  <si>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</si>
  <si>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</si>
  <si>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</si>
  <si>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</si>
  <si>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</si>
  <si>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</si>
  <si>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</si>
  <si>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</si>
  <si>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</si>
  <si>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</si>
  <si>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</si>
  <si>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</si>
  <si>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</si>
  <si>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</si>
  <si>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</si>
  <si>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</si>
  <si>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</si>
  <si>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</si>
  <si>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</si>
  <si>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</si>
  <si>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</si>
  <si>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</si>
  <si>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</si>
  <si>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</si>
  <si>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</si>
  <si>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</si>
  <si>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</si>
  <si>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</si>
  <si>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</si>
  <si>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</si>
  <si>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</si>
  <si>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</si>
  <si>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</si>
  <si>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</si>
  <si>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</si>
  <si>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</si>
  <si>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</si>
  <si>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</si>
  <si>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</si>
  <si>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</si>
  <si>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</si>
  <si>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</si>
  <si>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</si>
  <si>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</si>
  <si>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</si>
  <si>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</si>
  <si>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</si>
  <si>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</si>
  <si>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</si>
  <si>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</si>
  <si>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</si>
  <si>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</si>
  <si>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</si>
  <si>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</si>
  <si>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</si>
  <si>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</si>
  <si>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</si>
  <si>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</si>
  <si>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</si>
  <si>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</si>
  <si>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</si>
  <si>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</si>
  <si>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</si>
  <si>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</si>
  <si>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</si>
  <si>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</si>
  <si>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</si>
  <si>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</si>
  <si>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</si>
  <si>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</si>
  <si>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</si>
  <si>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</si>
  <si>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</si>
  <si>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</si>
  <si>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</si>
  <si>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</si>
  <si>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</si>
  <si>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</si>
  <si>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</si>
  <si>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</si>
  <si>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</si>
  <si>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</si>
  <si>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</si>
  <si>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</si>
  <si>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</si>
  <si>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</si>
  <si>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</si>
  <si>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</si>
  <si>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</si>
  <si>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</si>
  <si>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</si>
  <si>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</si>
  <si>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</si>
  <si>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</si>
  <si>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</si>
  <si>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</si>
  <si>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</si>
  <si>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</si>
  <si>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</si>
  <si>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</si>
  <si>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</si>
  <si>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</si>
  <si>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</si>
  <si>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</si>
  <si>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</si>
  <si>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</si>
  <si>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</si>
  <si>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</si>
  <si>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</si>
  <si>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</si>
  <si>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</si>
  <si>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</si>
  <si>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</si>
  <si>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</si>
  <si>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</si>
  <si>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</si>
  <si>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</si>
  <si>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</si>
  <si>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</si>
  <si>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</si>
  <si>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</si>
  <si>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</si>
  <si>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</si>
  <si>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</si>
  <si>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</si>
  <si>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</si>
  <si>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</si>
  <si>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</si>
  <si>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</si>
  <si>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</si>
  <si>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</si>
  <si>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</si>
  <si>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</si>
  <si>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</si>
  <si>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</si>
  <si>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</si>
  <si>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</si>
  <si>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</si>
  <si>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</si>
  <si>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</si>
  <si>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</si>
  <si>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</si>
  <si>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</si>
  <si>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</si>
  <si>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</si>
  <si>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</si>
  <si>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</si>
  <si>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</si>
  <si>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</si>
  <si>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</si>
  <si>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</si>
  <si>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</si>
  <si>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</si>
  <si>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</si>
  <si>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</si>
  <si>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</si>
  <si>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</si>
  <si>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</si>
  <si>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</si>
  <si>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</si>
  <si>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</si>
  <si>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</si>
  <si>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</si>
  <si>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</si>
  <si>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</si>
  <si>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</si>
  <si>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</si>
  <si>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</si>
  <si>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</si>
  <si>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</si>
  <si>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</si>
  <si>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</si>
  <si>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</si>
  <si>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</si>
  <si>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</si>
  <si>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</si>
  <si>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</si>
  <si>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</si>
  <si>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</si>
  <si>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</si>
  <si>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</si>
  <si>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</si>
  <si>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</si>
  <si>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</si>
  <si>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</si>
  <si>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</si>
  <si>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</si>
  <si>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</si>
  <si>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</si>
  <si>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</si>
  <si>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</si>
  <si>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</si>
  <si>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</si>
  <si>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</si>
  <si>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</si>
  <si>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</si>
  <si>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</si>
  <si>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</si>
  <si>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</si>
  <si>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</si>
  <si>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</si>
  <si>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</si>
  <si>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</si>
  <si>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</si>
  <si>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</si>
  <si>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</si>
  <si>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</si>
  <si>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</si>
  <si>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</si>
  <si>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</si>
  <si>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</si>
  <si>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</si>
  <si>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</si>
  <si>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</si>
  <si>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</si>
  <si>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</si>
  <si>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</si>
  <si>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</si>
  <si>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</si>
  <si>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</si>
  <si>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</si>
  <si>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</si>
  <si>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</si>
  <si>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</si>
  <si>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</si>
  <si>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</si>
  <si>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</si>
  <si>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</si>
  <si>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</si>
  <si>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</si>
  <si>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</si>
  <si>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</si>
  <si>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</si>
  <si>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</si>
  <si>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</si>
  <si>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</si>
  <si>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</si>
  <si>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</si>
  <si>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</si>
  <si>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</si>
  <si>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</si>
  <si>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</si>
  <si>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</si>
  <si>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</si>
  <si>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</si>
  <si>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</si>
  <si>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</si>
  <si>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</si>
  <si>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</si>
  <si>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</si>
  <si>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</si>
  <si>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</si>
  <si>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</si>
  <si>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</si>
  <si>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</si>
  <si>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</si>
  <si>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</si>
  <si>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</si>
  <si>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</si>
  <si>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</si>
  <si>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</si>
  <si>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</si>
  <si>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</si>
  <si>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</si>
  <si>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</si>
  <si>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</si>
  <si>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</si>
  <si>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</si>
  <si>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</si>
  <si>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</si>
  <si>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</si>
  <si>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</si>
  <si>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</si>
  <si>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</si>
  <si>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</si>
  <si>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</si>
  <si>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</si>
  <si>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</si>
  <si>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</si>
  <si>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</si>
  <si>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</si>
  <si>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</si>
  <si>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</si>
  <si>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</si>
  <si>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</si>
  <si>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</si>
  <si>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</si>
  <si>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</si>
  <si>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</si>
  <si>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</si>
  <si>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</si>
  <si>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</si>
  <si>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</si>
  <si>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</si>
  <si>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</si>
  <si>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</si>
  <si>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</si>
  <si>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</si>
  <si>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</si>
  <si>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</si>
  <si>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</si>
  <si>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</si>
  <si>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</si>
  <si>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</si>
  <si>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</si>
  <si>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</si>
  <si>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</si>
  <si>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</si>
  <si>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</si>
  <si>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</si>
  <si>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</si>
  <si>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</si>
  <si>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</si>
  <si>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</si>
  <si>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</si>
  <si>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</si>
  <si>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</si>
  <si>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</si>
  <si>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</si>
  <si>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</si>
  <si>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</si>
  <si>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</si>
  <si>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</si>
  <si>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</si>
  <si>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</si>
  <si>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</si>
  <si>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</si>
  <si>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</si>
  <si>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</si>
  <si>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</si>
  <si>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</si>
  <si>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</si>
  <si>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</si>
  <si>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</si>
  <si>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</si>
  <si>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</si>
  <si>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</si>
  <si>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</si>
  <si>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</si>
  <si>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</si>
  <si>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</si>
  <si>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</si>
  <si>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</si>
  <si>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</si>
  <si>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</si>
  <si>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</si>
  <si>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</si>
  <si>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</si>
  <si>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</si>
  <si>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</si>
  <si>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</si>
  <si>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</si>
  <si>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</si>
  <si>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</si>
  <si>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</si>
  <si>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</si>
  <si>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</si>
  <si>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</si>
  <si>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</si>
  <si>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</si>
  <si>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</si>
  <si>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</si>
  <si>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</si>
  <si>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</si>
  <si>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</si>
  <si>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</si>
  <si>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</si>
  <si>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</si>
  <si>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</si>
  <si>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</si>
  <si>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</si>
  <si>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</si>
  <si>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</si>
  <si>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</si>
  <si>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</si>
  <si>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</si>
  <si>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</si>
  <si>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</si>
  <si>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</si>
  <si>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</si>
  <si>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</si>
  <si>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</si>
  <si>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</si>
  <si>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</si>
  <si>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</si>
  <si>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</si>
  <si>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</si>
  <si>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</si>
  <si>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</si>
  <si>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</si>
  <si>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</si>
  <si>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</si>
  <si>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</si>
  <si>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</si>
  <si>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</si>
  <si>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</si>
  <si>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</si>
  <si>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</si>
  <si>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</si>
  <si>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</si>
  <si>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</si>
  <si>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</si>
  <si>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</si>
  <si>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</si>
  <si>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</si>
  <si>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</si>
  <si>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</si>
  <si>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</si>
  <si>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</si>
  <si>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</si>
  <si>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</si>
  <si>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</si>
  <si>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</si>
  <si>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</si>
  <si>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</si>
  <si>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</si>
  <si>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</si>
  <si>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</si>
  <si>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</si>
  <si>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</si>
  <si>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</si>
  <si>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</si>
  <si>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</si>
  <si>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</si>
  <si>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</si>
  <si>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</si>
  <si>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</si>
  <si>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</si>
  <si>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</si>
  <si>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</si>
  <si>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</si>
  <si>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</si>
  <si>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</si>
  <si>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</si>
  <si>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</si>
  <si>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</si>
  <si>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</si>
  <si>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</si>
  <si>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</si>
  <si>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</si>
  <si>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</si>
  <si>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</si>
  <si>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</si>
  <si>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</si>
  <si>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</si>
  <si>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</si>
  <si>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</si>
  <si>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</si>
  <si>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</si>
  <si>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</si>
  <si>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</si>
  <si>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</si>
  <si>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</si>
  <si>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</si>
  <si>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</si>
  <si>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</si>
  <si>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</si>
  <si>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</si>
  <si>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</si>
  <si>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</si>
  <si>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</si>
  <si>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</si>
  <si>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</si>
  <si>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</si>
  <si>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</si>
  <si>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</si>
  <si>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</si>
  <si>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</si>
  <si>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</si>
  <si>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</si>
  <si>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</si>
  <si>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</si>
  <si>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</si>
  <si>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</si>
  <si>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</si>
  <si>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</si>
  <si>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</si>
  <si>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</si>
  <si>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</si>
  <si>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</si>
  <si>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</si>
  <si>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</si>
  <si>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</si>
  <si>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</si>
  <si>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</si>
  <si>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</si>
  <si>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</si>
  <si>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</si>
  <si>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</si>
  <si>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</si>
  <si>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</si>
  <si>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</si>
  <si>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</si>
  <si>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</si>
  <si>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</si>
  <si>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</si>
  <si>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</si>
  <si>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</si>
  <si>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</si>
  <si>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</si>
  <si>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</si>
  <si>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</si>
  <si>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</si>
  <si>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</si>
  <si>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</si>
  <si>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</si>
  <si>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</si>
  <si>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</si>
  <si>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</si>
  <si>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</si>
  <si>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</si>
  <si>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</si>
  <si>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</si>
  <si>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</si>
  <si>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</si>
  <si>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</si>
  <si>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</si>
  <si>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</si>
  <si>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</si>
  <si>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</si>
  <si>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</si>
  <si>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</si>
  <si>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</si>
  <si>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</si>
  <si>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</si>
  <si>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</si>
  <si>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</si>
  <si>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</si>
  <si>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</si>
  <si>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</si>
  <si>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</si>
  <si>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</si>
  <si>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</si>
  <si>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</si>
  <si>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</si>
  <si>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</si>
  <si>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</si>
  <si>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</si>
  <si>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</si>
  <si>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</si>
  <si>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</si>
  <si>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</si>
  <si>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</si>
  <si>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</si>
  <si>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</si>
  <si>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</si>
  <si>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</si>
  <si>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</si>
  <si>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</si>
  <si>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</si>
  <si>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</si>
  <si>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</si>
  <si>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</si>
  <si>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</si>
  <si>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</si>
  <si>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</si>
  <si>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</si>
  <si>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</si>
  <si>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</si>
  <si>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</si>
  <si>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</si>
  <si>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</si>
  <si>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</si>
  <si>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</si>
  <si>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</si>
  <si>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</si>
  <si>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</si>
  <si>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</si>
  <si>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</si>
  <si>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</si>
  <si>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</si>
  <si>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</si>
  <si>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</si>
  <si>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</si>
  <si>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</si>
  <si>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</si>
  <si>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</si>
  <si>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</si>
  <si>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</si>
  <si>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</si>
  <si>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</si>
  <si>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</si>
  <si>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</si>
  <si>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</si>
  <si>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</si>
  <si>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</si>
  <si>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</si>
  <si>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</si>
  <si>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</si>
  <si>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</si>
  <si>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</si>
  <si>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</si>
  <si>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</si>
  <si>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</si>
  <si>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</si>
  <si>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</si>
  <si>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</si>
  <si>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</si>
  <si>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</si>
  <si>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</si>
  <si>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</si>
  <si>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</si>
  <si>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</si>
  <si>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</si>
  <si>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</si>
  <si>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</si>
  <si>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</si>
  <si>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</si>
  <si>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</si>
  <si>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</si>
  <si>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</si>
  <si>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</si>
  <si>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</si>
  <si>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</si>
  <si>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</si>
  <si>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</si>
  <si>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</si>
  <si>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</si>
  <si>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</si>
  <si>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</si>
  <si>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</si>
  <si>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</si>
  <si>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</si>
  <si>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</si>
  <si>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</si>
  <si>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</si>
  <si>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</si>
  <si>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</si>
  <si>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</si>
  <si>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</si>
  <si>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</si>
  <si>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</si>
  <si>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</si>
  <si>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</si>
  <si>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</si>
  <si>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</si>
  <si>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</si>
  <si>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</si>
  <si>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</si>
  <si>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</si>
  <si>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</si>
  <si>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</si>
  <si>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</si>
  <si>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</si>
  <si>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</si>
  <si>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</si>
  <si>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</si>
  <si>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</si>
  <si>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</si>
  <si>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</si>
  <si>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</si>
  <si>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</si>
  <si>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</si>
  <si>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</si>
  <si>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</si>
  <si>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</si>
  <si>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</si>
  <si>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</si>
  <si>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</si>
  <si>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</si>
  <si>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</si>
  <si>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</si>
  <si>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</si>
  <si>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</si>
  <si>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</si>
  <si>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</si>
  <si>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</si>
  <si>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</si>
  <si>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</si>
  <si>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</si>
  <si>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</si>
  <si>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</si>
  <si>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</si>
  <si>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</si>
  <si>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</si>
  <si>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</si>
  <si>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</si>
  <si>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</si>
  <si>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</si>
  <si>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</si>
  <si>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</si>
  <si>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</si>
  <si>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</si>
  <si>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</si>
  <si>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</si>
  <si>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</si>
  <si>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</si>
  <si>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</si>
  <si>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</si>
  <si>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</si>
  <si>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</si>
  <si>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</si>
  <si>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</si>
  <si>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</si>
  <si>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</si>
  <si>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</si>
  <si>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</si>
  <si>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</si>
  <si>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</si>
  <si>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</si>
  <si>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</si>
  <si>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</si>
  <si>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</si>
  <si>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</si>
  <si>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</si>
  <si>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</si>
  <si>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</si>
  <si>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</si>
  <si>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</si>
  <si>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</si>
  <si>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</si>
  <si>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</si>
  <si>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</si>
  <si>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</si>
  <si>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</si>
  <si>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</si>
  <si>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</si>
  <si>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</si>
  <si>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</si>
  <si>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</si>
  <si>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</si>
  <si>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</si>
  <si>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</si>
  <si>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</si>
  <si>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</si>
  <si>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</si>
  <si>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</si>
  <si>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</si>
  <si>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</si>
  <si>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</si>
  <si>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</si>
  <si>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</si>
  <si>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</si>
  <si>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</si>
  <si>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</si>
  <si>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</si>
  <si>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</si>
  <si>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</si>
  <si>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</si>
  <si>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</si>
  <si>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</si>
  <si>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</si>
  <si>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</si>
  <si>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</si>
  <si>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</si>
  <si>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</si>
  <si>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</si>
  <si>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</si>
  <si>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</si>
  <si>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</si>
  <si>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</si>
  <si>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</si>
  <si>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</si>
  <si>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</si>
  <si>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</si>
  <si>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</si>
  <si>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</si>
  <si>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</si>
  <si>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</si>
  <si>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</si>
  <si>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</si>
  <si>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</si>
  <si>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</si>
  <si>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</si>
  <si>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</si>
  <si>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</si>
  <si>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</si>
  <si>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</si>
  <si>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</si>
  <si>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</si>
  <si>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</si>
  <si>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</si>
  <si>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</si>
  <si>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</si>
  <si>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</si>
  <si>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</si>
  <si>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</si>
  <si>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</si>
  <si>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</si>
  <si>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</si>
  <si>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</si>
  <si>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</si>
  <si>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</si>
  <si>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</si>
  <si>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</si>
  <si>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</si>
  <si>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</si>
  <si>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</si>
  <si>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</si>
  <si>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</si>
  <si>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</si>
  <si>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</si>
  <si>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</si>
  <si>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</si>
  <si>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</si>
  <si>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</si>
  <si>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</si>
  <si>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</si>
  <si>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</si>
  <si>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</si>
  <si>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</si>
  <si>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</si>
  <si>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</si>
  <si>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</si>
  <si>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</si>
  <si>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</si>
  <si>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</si>
  <si>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</si>
  <si>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</si>
  <si>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</si>
  <si>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</si>
  <si>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</si>
  <si>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</si>
  <si>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</si>
  <si>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</si>
  <si>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</si>
  <si>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</si>
  <si>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</si>
  <si>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</si>
  <si>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</si>
  <si>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</si>
  <si>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</si>
  <si>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</si>
  <si>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</si>
  <si>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</si>
  <si>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</si>
  <si>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</si>
  <si>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</si>
  <si>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</si>
  <si>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</si>
  <si>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</si>
  <si>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</si>
  <si>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</si>
  <si>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</si>
  <si>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</si>
  <si>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</si>
  <si>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</si>
  <si>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</si>
  <si>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</si>
  <si>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</si>
  <si>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</si>
  <si>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</si>
  <si>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</si>
  <si>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</si>
  <si>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</si>
  <si>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</si>
  <si>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</si>
  <si>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</si>
  <si>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</si>
  <si>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</si>
  <si>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</si>
  <si>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</si>
  <si>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</si>
  <si>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</si>
  <si>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</si>
  <si>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</si>
  <si>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</si>
  <si>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</si>
  <si>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</si>
  <si>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</si>
  <si>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</si>
  <si>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</si>
  <si>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</si>
  <si>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</si>
  <si>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</si>
  <si>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</si>
  <si>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</si>
  <si>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</si>
  <si>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</si>
  <si>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</si>
  <si>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</si>
  <si>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</si>
  <si>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</si>
  <si>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</si>
  <si>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</si>
  <si>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</si>
  <si>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</si>
  <si>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</si>
  <si>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</si>
  <si>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</si>
  <si>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</si>
  <si>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</si>
  <si>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</si>
  <si>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</si>
  <si>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</si>
  <si>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</si>
  <si>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</si>
  <si>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</si>
  <si>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</si>
  <si>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</si>
  <si>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</si>
  <si>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</si>
  <si>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</si>
  <si>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</si>
  <si>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</si>
  <si>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</si>
  <si>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</si>
  <si>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</si>
  <si>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</si>
  <si>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</si>
  <si>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</si>
  <si>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</si>
  <si>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</si>
  <si>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</si>
  <si>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</si>
  <si>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</si>
  <si>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</si>
  <si>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</si>
  <si>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</si>
  <si>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</si>
  <si>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</si>
  <si>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</si>
  <si>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</si>
  <si>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</si>
  <si>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</si>
  <si>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</si>
  <si>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</si>
  <si>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</si>
  <si>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</si>
  <si>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</si>
  <si>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</si>
  <si>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</si>
  <si>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</si>
  <si>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</si>
  <si>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</si>
  <si>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</si>
  <si>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</si>
  <si>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</si>
  <si>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</si>
  <si>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</si>
  <si>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</si>
  <si>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</si>
  <si>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</si>
  <si>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</si>
  <si>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</si>
  <si>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</si>
  <si>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</si>
  <si>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</si>
  <si>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</si>
  <si>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</si>
  <si>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</si>
  <si>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</si>
  <si>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</si>
  <si>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</si>
  <si>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</si>
  <si>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</si>
  <si>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</si>
  <si>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</si>
  <si>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</si>
  <si>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</si>
  <si>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</si>
  <si>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</si>
  <si>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</si>
  <si>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</si>
  <si>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</si>
  <si>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</si>
  <si>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</si>
  <si>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</si>
  <si>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</si>
  <si>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</si>
  <si>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</si>
  <si>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</si>
  <si>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</si>
  <si>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</si>
  <si>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</si>
  <si>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</si>
  <si>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</si>
  <si>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</si>
  <si>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</si>
  <si>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</si>
  <si>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</si>
  <si>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</si>
  <si>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</si>
  <si>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</si>
  <si>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</si>
  <si>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</si>
  <si>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</si>
  <si>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</si>
  <si>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</si>
  <si>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</si>
  <si>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</si>
  <si>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</si>
  <si>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</si>
  <si>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</si>
  <si>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</si>
  <si>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</si>
  <si>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</si>
  <si>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</si>
  <si>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</si>
  <si>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</si>
  <si>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</si>
  <si>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</si>
  <si>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</si>
  <si>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</si>
  <si>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</si>
  <si>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</si>
  <si>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</si>
  <si>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</si>
  <si>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</si>
  <si>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</si>
  <si>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</si>
  <si>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</si>
  <si>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</si>
  <si>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</si>
  <si>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</si>
  <si>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</si>
  <si>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</si>
  <si>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</si>
  <si>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</si>
  <si>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</si>
  <si>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</si>
  <si>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</si>
  <si>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</si>
  <si>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</si>
  <si>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</si>
  <si>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</si>
  <si>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</si>
  <si>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</si>
  <si>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</si>
  <si>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</si>
  <si>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</si>
  <si>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</si>
  <si>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</si>
  <si>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</si>
  <si>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</si>
  <si>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</si>
  <si>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</si>
  <si>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</si>
  <si>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</si>
  <si>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</si>
  <si>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</si>
  <si>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</si>
  <si>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</si>
  <si>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</si>
  <si>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</si>
  <si>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</si>
  <si>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</si>
  <si>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</si>
  <si>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</si>
  <si>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</si>
  <si>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</si>
  <si>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</si>
  <si>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</si>
  <si>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</si>
  <si>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</si>
  <si>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</si>
  <si>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</si>
  <si>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</si>
  <si>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</si>
  <si>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</si>
  <si>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</si>
  <si>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</si>
  <si>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</si>
  <si>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</si>
  <si>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</si>
  <si>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</si>
  <si>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</si>
  <si>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</si>
  <si>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</si>
  <si>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</si>
  <si>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</si>
  <si>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</si>
  <si>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</si>
  <si>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</si>
  <si>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</si>
  <si>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</si>
  <si>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</si>
  <si>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</si>
  <si>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</si>
  <si>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</si>
  <si>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</si>
  <si>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</si>
  <si>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</si>
  <si>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</si>
  <si>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</si>
  <si>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</si>
  <si>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</si>
  <si>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</si>
  <si>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</si>
  <si>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</si>
  <si>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</si>
  <si>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</si>
  <si>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</si>
  <si>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</si>
  <si>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</si>
  <si>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</si>
  <si>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</si>
  <si>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</si>
  <si>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</si>
  <si>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</si>
  <si>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</si>
  <si>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</si>
  <si>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</si>
  <si>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</si>
  <si>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</si>
  <si>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</si>
  <si>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</si>
  <si>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</si>
  <si>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</si>
  <si>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</si>
  <si>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</si>
  <si>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</si>
  <si>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</si>
  <si>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</si>
  <si>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</si>
  <si>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</si>
  <si>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</si>
  <si>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</si>
  <si>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</si>
  <si>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</si>
  <si>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</si>
  <si>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</si>
  <si>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</si>
  <si>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</si>
  <si>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</si>
  <si>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</si>
  <si>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</si>
  <si>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</si>
  <si>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</si>
  <si>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</si>
  <si>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</si>
  <si>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</si>
  <si>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</si>
  <si>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</si>
  <si>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</si>
  <si>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</si>
  <si>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</si>
  <si>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</si>
  <si>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</si>
  <si>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</si>
  <si>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</si>
  <si>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</si>
  <si>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</si>
  <si>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</si>
  <si>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</si>
  <si>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</si>
  <si>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</si>
  <si>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</si>
  <si>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</si>
  <si>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</si>
  <si>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</si>
  <si>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</si>
  <si>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</si>
  <si>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</si>
  <si>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</si>
  <si>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</si>
  <si>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</si>
  <si>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</si>
  <si>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</si>
  <si>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</si>
  <si>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</si>
  <si>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</si>
  <si>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</si>
  <si>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</si>
  <si>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</si>
  <si>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</si>
  <si>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</si>
  <si>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</si>
  <si>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</si>
  <si>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</si>
  <si>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</si>
  <si>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</si>
  <si>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</si>
  <si>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</si>
  <si>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</si>
  <si>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</si>
  <si>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</si>
  <si>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</si>
  <si>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</si>
  <si>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</si>
  <si>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</si>
  <si>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</si>
  <si>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</si>
  <si>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</si>
  <si>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</si>
  <si>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</si>
  <si>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</si>
  <si>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</si>
  <si>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</si>
  <si>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</si>
  <si>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</si>
  <si>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</si>
  <si>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</si>
  <si>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</si>
  <si>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</si>
  <si>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</si>
  <si>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</si>
  <si>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</si>
  <si>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</si>
  <si>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</si>
  <si>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</si>
  <si>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</si>
  <si>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</si>
  <si>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</si>
  <si>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</si>
  <si>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</si>
  <si>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</si>
  <si>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</si>
  <si>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</si>
  <si>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</si>
  <si>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</si>
  <si>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</si>
  <si>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</si>
  <si>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</si>
  <si>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</si>
  <si>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</si>
  <si>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</si>
  <si>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</si>
  <si>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</si>
  <si>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</si>
  <si>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</si>
  <si>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</si>
  <si>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</si>
  <si>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</si>
  <si>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</si>
  <si>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</si>
  <si>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</si>
  <si>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</si>
  <si>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</si>
  <si>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</si>
  <si>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</si>
  <si>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</si>
  <si>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</si>
  <si>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</si>
  <si>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</si>
  <si>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</si>
  <si>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</si>
  <si>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</si>
  <si>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</si>
  <si>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</si>
  <si>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</si>
  <si>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</si>
  <si>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</si>
  <si>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</si>
  <si>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</si>
  <si>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</si>
  <si>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</si>
  <si>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</si>
  <si>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</si>
  <si>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</si>
  <si>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</si>
  <si>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</si>
  <si>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</si>
  <si>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</si>
  <si>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</si>
  <si>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</si>
  <si>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</si>
  <si>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</si>
  <si>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</si>
  <si>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</si>
  <si>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</si>
  <si>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</si>
  <si>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</si>
  <si>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</si>
  <si>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</si>
  <si>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</si>
  <si>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</si>
  <si>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</si>
  <si>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</si>
  <si>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</si>
  <si>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</si>
  <si>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</si>
  <si>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</si>
  <si>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</si>
  <si>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</si>
  <si>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</si>
  <si>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</si>
  <si>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</si>
  <si>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</si>
  <si>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</si>
  <si>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</si>
  <si>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</si>
  <si>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</si>
  <si>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</si>
  <si>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</si>
  <si>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</si>
  <si>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</si>
  <si>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</si>
  <si>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</si>
  <si>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</si>
  <si>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</si>
  <si>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</si>
  <si>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</si>
  <si>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</si>
  <si>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</si>
  <si>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</si>
  <si>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</si>
  <si>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</si>
  <si>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</si>
  <si>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</si>
  <si>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</si>
  <si>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</si>
  <si>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</si>
  <si>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</si>
  <si>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</si>
  <si>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</si>
  <si>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</si>
  <si>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</si>
  <si>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</si>
  <si>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</si>
  <si>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</si>
  <si>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</si>
  <si>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</si>
  <si>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</si>
  <si>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</si>
  <si>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</si>
  <si>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</si>
  <si>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</si>
  <si>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</si>
  <si>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</si>
  <si>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</si>
  <si>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</si>
  <si>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</si>
  <si>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</si>
  <si>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</si>
  <si>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</si>
  <si>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</si>
  <si>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</si>
  <si>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</si>
  <si>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</si>
  <si>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</si>
  <si>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</si>
  <si>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</si>
  <si>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</si>
  <si>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</si>
  <si>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</si>
  <si>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</si>
  <si>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</si>
  <si>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</si>
  <si>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</si>
  <si>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</si>
  <si>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</si>
  <si>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</si>
  <si>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</si>
  <si>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</si>
  <si>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</si>
  <si>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</si>
  <si>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</si>
  <si>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</si>
  <si>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</si>
  <si>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</si>
  <si>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</si>
  <si>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</si>
  <si>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</si>
  <si>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</si>
  <si>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</si>
  <si>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</si>
  <si>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</si>
  <si>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</si>
  <si>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</si>
  <si>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</si>
  <si>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</si>
  <si>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</si>
  <si>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</si>
  <si>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</si>
  <si>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</si>
  <si>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</si>
  <si>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</si>
  <si>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</si>
  <si>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</si>
  <si>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</si>
  <si>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</si>
  <si>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</si>
  <si>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</si>
  <si>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</si>
  <si>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</si>
  <si>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</si>
  <si>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</si>
  <si>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</si>
  <si>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</si>
  <si>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</si>
  <si>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</si>
  <si>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</si>
  <si>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</si>
  <si>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</si>
  <si>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</si>
  <si>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</si>
  <si>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</si>
  <si>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</si>
  <si>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</si>
  <si>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</si>
  <si>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</si>
  <si>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</si>
  <si>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</si>
  <si>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</si>
  <si>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</si>
  <si>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</si>
  <si>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</si>
  <si>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</si>
  <si>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</si>
  <si>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</si>
  <si>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</si>
  <si>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</si>
  <si>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</si>
  <si>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</si>
  <si>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</si>
  <si>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</si>
  <si>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</si>
  <si>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</si>
  <si>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</si>
  <si>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</si>
  <si>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</si>
  <si>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</si>
  <si>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</si>
  <si>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</si>
  <si>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</si>
  <si>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</si>
  <si>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</si>
  <si>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</si>
  <si>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</si>
  <si>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</si>
  <si>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</si>
  <si>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</si>
  <si>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</si>
  <si>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</si>
  <si>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</si>
  <si>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</si>
  <si>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</si>
  <si>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</si>
  <si>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</si>
  <si>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</si>
  <si>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</si>
  <si>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</si>
  <si>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</si>
  <si>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</si>
  <si>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</si>
  <si>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</si>
  <si>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</si>
  <si>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</si>
  <si>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</si>
  <si>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</si>
  <si>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</si>
  <si>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</si>
  <si>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</si>
  <si>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</si>
  <si>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</si>
  <si>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</si>
  <si>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</si>
  <si>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</si>
  <si>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</si>
  <si>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</si>
  <si>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</si>
  <si>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</si>
  <si>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</si>
  <si>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</si>
  <si>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</si>
  <si>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</si>
  <si>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</si>
  <si>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</si>
  <si>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</si>
  <si>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</si>
  <si>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</si>
  <si>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</si>
  <si>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</si>
  <si>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</si>
  <si>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</si>
  <si>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</si>
  <si>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</si>
  <si>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</si>
  <si>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</si>
  <si>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</si>
  <si>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</si>
  <si>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</si>
  <si>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</si>
  <si>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</si>
  <si>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</si>
  <si>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</si>
  <si>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</si>
  <si>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</si>
  <si>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</si>
  <si>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</si>
  <si>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</si>
  <si>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</si>
  <si>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</si>
  <si>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</si>
  <si>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</si>
  <si>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</si>
  <si>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</si>
  <si>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</si>
  <si>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</si>
  <si>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</si>
  <si>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</si>
  <si>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</si>
  <si>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</si>
  <si>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</si>
  <si>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</si>
  <si>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</si>
  <si>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</si>
  <si>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</si>
  <si>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</si>
  <si>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</si>
  <si>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</si>
  <si>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</si>
  <si>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</si>
  <si>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</si>
  <si>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</si>
  <si>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</si>
  <si>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</si>
  <si>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</si>
  <si>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</si>
  <si>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</si>
  <si>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</si>
  <si>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</si>
  <si>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</si>
  <si>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</si>
  <si>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</si>
  <si>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</si>
  <si>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</si>
  <si>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</si>
  <si>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</si>
  <si>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</si>
  <si>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</si>
  <si>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</si>
  <si>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</si>
  <si>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</si>
  <si>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</si>
  <si>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</si>
  <si>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</si>
  <si>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</si>
  <si>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</si>
  <si>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</si>
  <si>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</si>
  <si>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</si>
  <si>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</si>
  <si>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</si>
  <si>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</si>
  <si>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</si>
  <si>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</si>
  <si>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</si>
  <si>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</si>
  <si>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</si>
  <si>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</si>
  <si>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</si>
  <si>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</si>
  <si>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</si>
  <si>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</si>
  <si>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</si>
  <si>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</si>
  <si>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</si>
  <si>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</si>
  <si>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</si>
  <si>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</si>
  <si>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</si>
  <si>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</si>
  <si>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</si>
  <si>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</si>
  <si>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</si>
  <si>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</si>
  <si>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</si>
  <si>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</si>
  <si>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</si>
  <si>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</si>
  <si>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</si>
  <si>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</si>
  <si>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</si>
  <si>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</si>
  <si>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</si>
  <si>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</si>
  <si>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</si>
  <si>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</si>
  <si>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</si>
  <si>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</si>
  <si>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</si>
  <si>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</si>
  <si>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</si>
  <si>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</si>
  <si>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</si>
  <si>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</si>
  <si>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</si>
  <si>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</si>
  <si>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</si>
  <si>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</si>
  <si>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</si>
  <si>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</si>
  <si>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</si>
  <si>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</si>
  <si>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</si>
  <si>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</si>
  <si>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</si>
  <si>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</si>
  <si>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</si>
  <si>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</si>
  <si>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</si>
  <si>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</si>
  <si>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</si>
  <si>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</si>
  <si>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</si>
  <si>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</si>
  <si>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</si>
  <si>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</si>
  <si>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</si>
  <si>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</si>
  <si>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</si>
  <si>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</si>
  <si>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</si>
  <si>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</si>
  <si>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</si>
  <si>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</si>
  <si>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</si>
  <si>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</si>
  <si>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</si>
  <si>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</si>
  <si>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</si>
  <si>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</si>
  <si>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</si>
  <si>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</si>
  <si>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</si>
  <si>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</si>
  <si>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</si>
  <si>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</si>
  <si>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</si>
  <si>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</si>
  <si>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</si>
  <si>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</si>
  <si>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</si>
  <si>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</si>
  <si>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</si>
  <si>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</si>
  <si>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</si>
  <si>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</si>
  <si>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</si>
  <si>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</si>
  <si>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</si>
  <si>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</si>
  <si>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</si>
  <si>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</si>
  <si>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</si>
  <si>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</si>
  <si>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</si>
  <si>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</si>
  <si>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</si>
  <si>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</si>
  <si>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</si>
  <si>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</si>
  <si>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</si>
  <si>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</si>
  <si>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</si>
  <si>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</si>
  <si>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</si>
  <si>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</si>
  <si>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</si>
  <si>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</si>
  <si>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</si>
  <si>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</si>
  <si>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</si>
  <si>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</si>
  <si>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</si>
  <si>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</si>
  <si>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</si>
  <si>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</si>
  <si>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</si>
  <si>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</si>
  <si>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</si>
  <si>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</si>
  <si>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</si>
  <si>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</si>
  <si>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</si>
  <si>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</si>
  <si>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</si>
  <si>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</si>
  <si>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</si>
  <si>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</si>
  <si>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</si>
  <si>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</si>
  <si>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</si>
  <si>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</si>
  <si>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</si>
  <si>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</si>
  <si>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</si>
  <si>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</si>
  <si>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</si>
  <si>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</si>
  <si>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</si>
  <si>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</si>
  <si>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</si>
  <si>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</si>
  <si>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</si>
  <si>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</si>
  <si>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</si>
  <si>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</si>
  <si>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</si>
  <si>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</si>
  <si>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</si>
  <si>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</si>
  <si>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</si>
  <si>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</si>
  <si>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</si>
  <si>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</si>
  <si>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</si>
  <si>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</si>
  <si>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</si>
  <si>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</si>
  <si>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</si>
  <si>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</si>
  <si>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</si>
  <si>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</si>
  <si>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</si>
  <si>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</si>
  <si>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</si>
  <si>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</si>
  <si>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</si>
  <si>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</si>
  <si>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</si>
  <si>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</si>
  <si>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</si>
  <si>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</si>
  <si>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</si>
  <si>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</si>
  <si>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</si>
  <si>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</si>
  <si>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</si>
  <si>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</si>
  <si>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</si>
  <si>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</si>
  <si>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</si>
  <si>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</si>
  <si>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</si>
  <si>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</si>
  <si>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</si>
  <si>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</si>
  <si>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</si>
  <si>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</si>
  <si>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</si>
  <si>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</si>
  <si>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</si>
  <si>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</si>
  <si>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</si>
  <si>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</si>
  <si>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</si>
  <si>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</si>
  <si>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</si>
  <si>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</si>
  <si>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</si>
  <si>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</si>
  <si>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</si>
  <si>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</si>
  <si>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</si>
  <si>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</si>
  <si>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</si>
  <si>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</si>
  <si>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</si>
  <si>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</si>
  <si>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</si>
  <si>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</si>
  <si>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</si>
  <si>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</si>
  <si>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</si>
  <si>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</si>
  <si>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</si>
  <si>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</si>
  <si>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</si>
  <si>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</si>
  <si>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</si>
  <si>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</si>
  <si>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</si>
  <si>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</si>
  <si>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</si>
  <si>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</si>
  <si>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</si>
  <si>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</si>
  <si>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</si>
  <si>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</si>
  <si>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</si>
  <si>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</si>
  <si>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</si>
  <si>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</si>
  <si>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</si>
  <si>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</si>
  <si>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</si>
  <si>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</si>
  <si>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</si>
  <si>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</si>
  <si>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</si>
  <si>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</si>
  <si>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</si>
  <si>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</si>
  <si>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</si>
  <si>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</si>
  <si>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</si>
  <si>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</si>
  <si>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</si>
  <si>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</si>
  <si>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</si>
  <si>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</si>
  <si>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</si>
  <si>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</si>
  <si>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</si>
  <si>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</si>
  <si>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</si>
  <si>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</si>
  <si>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</si>
  <si>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</si>
  <si>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</si>
  <si>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</si>
  <si>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</si>
  <si>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</si>
  <si>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</si>
  <si>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</si>
  <si>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</si>
  <si>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</si>
  <si>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</si>
  <si>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</si>
  <si>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</si>
  <si>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</si>
  <si>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</si>
  <si>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</si>
  <si>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</si>
  <si>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</si>
  <si>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</si>
  <si>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</si>
  <si>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</si>
  <si>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</si>
  <si>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</si>
  <si>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</si>
  <si>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</si>
  <si>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</si>
  <si>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</si>
  <si>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</si>
  <si>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</si>
  <si>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</si>
  <si>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</si>
  <si>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</si>
  <si>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</si>
  <si>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</si>
  <si>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</si>
  <si>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</si>
  <si>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</si>
  <si>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</si>
  <si>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</si>
  <si>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</si>
  <si>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</si>
  <si>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</si>
  <si>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</si>
  <si>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</si>
  <si>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</si>
  <si>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</si>
  <si>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</si>
  <si>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</si>
  <si>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</si>
  <si>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</si>
  <si>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</si>
  <si>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</si>
  <si>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</si>
  <si>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</si>
  <si>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</si>
  <si>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</si>
  <si>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</si>
  <si>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</si>
  <si>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</si>
  <si>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</si>
  <si>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</si>
  <si>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</si>
  <si>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</si>
  <si>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</si>
  <si>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</si>
  <si>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</si>
  <si>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</si>
  <si>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</si>
  <si>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</si>
  <si>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</si>
  <si>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</si>
  <si>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</si>
  <si>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</si>
  <si>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</si>
  <si>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</si>
  <si>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</si>
  <si>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</si>
  <si>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</si>
  <si>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</si>
  <si>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</si>
  <si>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</si>
  <si>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</si>
  <si>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</si>
  <si>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</si>
  <si>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</si>
  <si>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</si>
  <si>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</si>
  <si>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</si>
  <si>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</si>
  <si>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</si>
  <si>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</si>
  <si>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</si>
  <si>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</si>
  <si>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</si>
  <si>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</si>
  <si>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</si>
  <si>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</si>
  <si>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</si>
  <si>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</si>
  <si>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</si>
  <si>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</si>
  <si>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</si>
  <si>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</si>
  <si>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</si>
  <si>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</si>
  <si>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</si>
  <si>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</si>
  <si>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</si>
  <si>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</si>
  <si>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</si>
  <si>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</si>
  <si>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</si>
  <si>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</si>
  <si>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</si>
  <si>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</si>
  <si>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</si>
  <si>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</si>
  <si>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</si>
  <si>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</si>
  <si>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</si>
  <si>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</si>
  <si>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</si>
  <si>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</si>
  <si>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</si>
  <si>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</si>
  <si>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</si>
  <si>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</si>
  <si>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</si>
  <si>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</si>
  <si>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</si>
  <si>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</si>
  <si>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</si>
  <si>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</si>
  <si>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</si>
  <si>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</si>
  <si>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</si>
  <si>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</si>
  <si>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</si>
  <si>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</si>
  <si>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</si>
  <si>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</si>
  <si>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</si>
  <si>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</si>
  <si>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</si>
  <si>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</si>
  <si>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</si>
  <si>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</si>
  <si>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</si>
  <si>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</si>
  <si>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</si>
  <si>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</si>
  <si>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</si>
  <si>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</si>
  <si>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</si>
  <si>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</si>
  <si>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</si>
  <si>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</si>
  <si>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</si>
  <si>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</si>
  <si>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</si>
  <si>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</si>
  <si>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</si>
  <si>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</si>
  <si>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</si>
  <si>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</si>
  <si>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</si>
  <si>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</si>
  <si>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</si>
  <si>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</si>
  <si>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</si>
  <si>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</si>
  <si>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</si>
  <si>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</si>
  <si>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</si>
  <si>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</si>
  <si>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</si>
  <si>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</si>
  <si>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</si>
  <si>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</si>
  <si>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</si>
  <si>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</si>
  <si>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</si>
  <si>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</si>
  <si>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</si>
  <si>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</si>
  <si>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</si>
  <si>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</si>
  <si>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</si>
  <si>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</si>
  <si>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</si>
  <si>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</si>
  <si>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</si>
  <si>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</si>
  <si>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</si>
  <si>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</si>
  <si>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</si>
  <si>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</si>
  <si>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</si>
  <si>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</si>
  <si>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</si>
  <si>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</si>
  <si>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</si>
  <si>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</si>
  <si>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</si>
  <si>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</si>
  <si>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</si>
  <si>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</si>
  <si>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</si>
  <si>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</si>
  <si>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</si>
  <si>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</si>
  <si>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</si>
  <si>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</si>
  <si>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</si>
  <si>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</si>
  <si>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</si>
  <si>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</si>
  <si>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</si>
  <si>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</si>
  <si>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</si>
  <si>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</si>
  <si>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</si>
  <si>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</si>
  <si>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</si>
  <si>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</si>
  <si>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</si>
  <si>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</si>
  <si>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</si>
  <si>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</si>
  <si>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</si>
  <si>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</si>
  <si>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</si>
  <si>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</si>
  <si>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</si>
  <si>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</si>
  <si>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</si>
  <si>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</si>
  <si>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</si>
  <si>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</si>
  <si>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</si>
  <si>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</si>
  <si>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</si>
  <si>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</si>
  <si>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</si>
  <si>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</si>
  <si>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</si>
  <si>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</si>
  <si>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</si>
  <si>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</si>
  <si>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</si>
  <si>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</si>
  <si>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</si>
  <si>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</si>
  <si>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</si>
  <si>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</si>
  <si>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</si>
  <si>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</si>
  <si>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</si>
  <si>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</si>
  <si>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</si>
  <si>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</si>
  <si>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</si>
  <si>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</si>
  <si>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</si>
  <si>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</si>
  <si>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</si>
  <si>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</si>
  <si>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</si>
  <si>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</si>
  <si>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</si>
  <si>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</si>
  <si>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</si>
  <si>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</si>
  <si>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</si>
  <si>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</si>
  <si>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</si>
  <si>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</si>
  <si>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</si>
  <si>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</si>
  <si>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</si>
  <si>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</si>
  <si>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</si>
  <si>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</si>
  <si>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</si>
  <si>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</si>
  <si>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</si>
  <si>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</si>
  <si>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</si>
  <si>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</si>
  <si>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</si>
  <si>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</si>
  <si>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</si>
  <si>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</si>
  <si>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</si>
  <si>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</si>
  <si>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</si>
  <si>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</si>
  <si>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</si>
  <si>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</si>
  <si>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</si>
  <si>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</si>
  <si>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</si>
  <si>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</si>
  <si>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</si>
  <si>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</si>
  <si>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</si>
  <si>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</si>
  <si>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</si>
  <si>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</si>
  <si>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</si>
  <si>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</si>
  <si>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</si>
  <si>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</si>
  <si>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</si>
  <si>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</si>
  <si>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</si>
  <si>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</si>
  <si>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</si>
  <si>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</si>
  <si>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</si>
  <si>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</si>
  <si>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</si>
  <si>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</si>
  <si>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</si>
  <si>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</si>
  <si>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</si>
  <si>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</si>
  <si>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</si>
  <si>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</si>
  <si>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</si>
  <si>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</si>
  <si>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</si>
  <si>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</si>
  <si>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</si>
  <si>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</si>
  <si>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</si>
  <si>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</si>
  <si>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</si>
  <si>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</si>
  <si>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</si>
  <si>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</si>
  <si>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</si>
  <si>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</si>
  <si>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</si>
  <si>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</si>
  <si>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</si>
  <si>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</si>
  <si>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</si>
  <si>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</si>
  <si>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</si>
  <si>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</si>
  <si>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</si>
  <si>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</si>
  <si>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</si>
  <si>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</si>
  <si>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</si>
  <si>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</si>
  <si>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</si>
  <si>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</si>
  <si>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</si>
  <si>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</si>
  <si>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</si>
  <si>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</si>
  <si>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</si>
  <si>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</si>
  <si>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</si>
  <si>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</si>
  <si>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</si>
  <si>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</si>
  <si>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</si>
  <si>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</si>
  <si>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</si>
  <si>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</si>
  <si>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</si>
  <si>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</si>
  <si>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</si>
  <si>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</si>
  <si>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</si>
  <si>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</si>
  <si>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</si>
  <si>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</si>
  <si>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</si>
  <si>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</si>
  <si>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</si>
  <si>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</si>
  <si>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</si>
  <si>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</si>
  <si>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</si>
  <si>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</si>
  <si>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</si>
  <si>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</si>
  <si>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</si>
  <si>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</si>
  <si>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</si>
  <si>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</si>
  <si>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</si>
  <si>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</si>
  <si>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</si>
  <si>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</si>
  <si>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</si>
  <si>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</si>
  <si>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</si>
  <si>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</si>
  <si>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</si>
  <si>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</si>
  <si>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</si>
  <si>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</si>
  <si>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</si>
  <si>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</si>
  <si>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</si>
  <si>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</si>
  <si>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</si>
  <si>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</si>
  <si>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</si>
  <si>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</si>
  <si>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</si>
  <si>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</si>
  <si>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</si>
  <si>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</si>
  <si>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</si>
  <si>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</si>
  <si>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</si>
  <si>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</si>
  <si>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</si>
  <si>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</si>
  <si>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</si>
  <si>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</si>
  <si>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</si>
  <si>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</si>
  <si>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</si>
  <si>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</si>
  <si>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</si>
  <si>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</si>
  <si>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</si>
  <si>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</si>
  <si>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</si>
  <si>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</si>
  <si>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</si>
  <si>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</si>
  <si>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</si>
  <si>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</si>
  <si>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</si>
  <si>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</si>
  <si>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</si>
  <si>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</si>
  <si>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</si>
  <si>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</si>
  <si>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</si>
  <si>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</si>
  <si>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</si>
  <si>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</si>
  <si>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</si>
  <si>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</si>
  <si>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</si>
  <si>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</si>
  <si>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</si>
  <si>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</si>
  <si>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</si>
  <si>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</si>
  <si>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</si>
  <si>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</si>
  <si>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</si>
  <si>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</si>
  <si>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</si>
  <si>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</si>
  <si>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</si>
  <si>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</si>
  <si>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</si>
  <si>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</si>
  <si>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</si>
  <si>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</si>
  <si>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</si>
  <si>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</si>
  <si>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</si>
  <si>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</si>
  <si>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</si>
  <si>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</si>
  <si>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</si>
  <si>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</si>
  <si>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</si>
  <si>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</si>
  <si>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</si>
  <si>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</si>
  <si>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</si>
  <si>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</si>
  <si>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</si>
  <si>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</si>
  <si>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</si>
  <si>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</si>
  <si>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</si>
  <si>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</si>
  <si>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</si>
  <si>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</si>
  <si>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</si>
  <si>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</si>
  <si>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</si>
  <si>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</si>
  <si>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</si>
  <si>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</si>
  <si>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</si>
  <si>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</si>
  <si>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</si>
  <si>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</si>
  <si>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</si>
  <si>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</si>
  <si>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</si>
  <si>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</si>
  <si>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</si>
  <si>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</si>
  <si>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</si>
  <si>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</si>
  <si>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</si>
  <si>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</si>
  <si>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</si>
  <si>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</si>
  <si>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</si>
  <si>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</si>
  <si>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</si>
  <si>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</si>
  <si>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</si>
  <si>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</si>
  <si>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</si>
  <si>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</si>
  <si>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</si>
  <si>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</si>
  <si>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</si>
  <si>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</si>
  <si>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</si>
  <si>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</si>
  <si>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</si>
  <si>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</si>
  <si>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</si>
  <si>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</si>
  <si>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</si>
  <si>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</si>
  <si>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</si>
  <si>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</si>
  <si>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</si>
  <si>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</si>
  <si>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</si>
  <si>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</si>
  <si>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</si>
  <si>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</si>
  <si>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</si>
  <si>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</si>
  <si>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</si>
  <si>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</si>
  <si>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</si>
  <si>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</si>
  <si>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</si>
  <si>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</si>
  <si>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</si>
  <si>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</si>
  <si>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</si>
  <si>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</si>
  <si>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</si>
  <si>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</si>
  <si>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</si>
  <si>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</si>
  <si>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</si>
  <si>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</si>
  <si>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</si>
  <si>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</si>
  <si>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</si>
  <si>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</si>
  <si>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</si>
  <si>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</si>
  <si>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</si>
  <si>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</si>
  <si>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</si>
  <si>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</si>
  <si>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</si>
  <si>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</si>
  <si>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</si>
  <si>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</si>
  <si>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</si>
  <si>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</si>
  <si>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</si>
  <si>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</si>
  <si>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</si>
  <si>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</si>
  <si>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</si>
  <si>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</si>
  <si>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</si>
  <si>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</si>
  <si>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</si>
  <si>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</si>
  <si>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</si>
  <si>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</si>
  <si>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</si>
  <si>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</si>
  <si>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</si>
  <si>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</si>
  <si>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</si>
  <si>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</si>
  <si>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</si>
  <si>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</si>
  <si>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</si>
  <si>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</si>
  <si>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</si>
  <si>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</si>
  <si>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</si>
  <si>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</si>
  <si>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</si>
  <si>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</si>
  <si>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</si>
  <si>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</si>
  <si>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</si>
  <si>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</si>
  <si>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</si>
  <si>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</si>
  <si>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</si>
  <si>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</si>
  <si>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</si>
  <si>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</si>
  <si>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</si>
  <si>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</si>
  <si>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</si>
  <si>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</si>
  <si>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</si>
  <si>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</si>
  <si>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</si>
  <si>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</si>
  <si>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</si>
  <si>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</si>
  <si>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</si>
  <si>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</si>
  <si>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</si>
  <si>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</si>
  <si>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</si>
  <si>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</si>
  <si>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</si>
  <si>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</si>
  <si>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</si>
  <si>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</si>
  <si>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</si>
  <si>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</si>
  <si>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</si>
  <si>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</si>
  <si>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</si>
  <si>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</si>
  <si>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</si>
  <si>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</si>
  <si>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</si>
  <si>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</si>
  <si>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</si>
  <si>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</si>
  <si>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</si>
  <si>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</si>
  <si>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</si>
  <si>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</si>
  <si>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</si>
  <si>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</si>
  <si>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</si>
  <si>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</si>
  <si>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</si>
  <si>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</si>
  <si>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</si>
  <si>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</si>
  <si>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</si>
  <si>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</si>
  <si>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</si>
  <si>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</si>
  <si>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</si>
  <si>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</si>
  <si>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</si>
  <si>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</si>
  <si>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</si>
  <si>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</si>
  <si>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</si>
  <si>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</si>
  <si>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</si>
  <si>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</si>
  <si>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</si>
  <si>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</si>
  <si>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</si>
  <si>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</si>
  <si>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</si>
  <si>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</si>
  <si>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</si>
  <si>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</si>
  <si>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</si>
  <si>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</si>
  <si>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</si>
  <si>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</si>
  <si>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</si>
  <si>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</si>
  <si>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</si>
  <si>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</si>
  <si>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</si>
  <si>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</si>
  <si>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</si>
  <si>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</si>
  <si>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</si>
  <si>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</si>
  <si>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</si>
  <si>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</si>
  <si>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</si>
  <si>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</si>
  <si>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</si>
  <si>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</si>
  <si>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</si>
  <si>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</si>
  <si>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</si>
  <si>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</si>
  <si>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</si>
  <si>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</si>
  <si>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</si>
  <si>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</si>
  <si>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</si>
  <si>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</si>
  <si>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</si>
  <si>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</si>
  <si>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</si>
  <si>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</si>
  <si>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</si>
  <si>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</si>
  <si>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</si>
  <si>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</si>
  <si>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</si>
  <si>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</si>
  <si>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</si>
  <si>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</si>
  <si>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</si>
  <si>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</si>
  <si>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</si>
  <si>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</si>
  <si>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</si>
  <si>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</si>
  <si>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</si>
  <si>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</si>
  <si>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</si>
  <si>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</si>
  <si>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</si>
  <si>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</si>
  <si>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</si>
  <si>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</si>
  <si>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</si>
  <si>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</si>
  <si>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</si>
  <si>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</si>
  <si>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</si>
  <si>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</si>
  <si>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</si>
  <si>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</si>
  <si>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</si>
  <si>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</si>
  <si>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</si>
  <si>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</si>
  <si>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</si>
  <si>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</si>
  <si>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</si>
  <si>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</si>
  <si>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</si>
  <si>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</si>
  <si>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</si>
  <si>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</si>
  <si>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</si>
  <si>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</si>
  <si>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</si>
  <si>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</si>
  <si>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</si>
  <si>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</si>
  <si>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</si>
  <si>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</si>
  <si>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</si>
  <si>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</si>
  <si>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</si>
  <si>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</si>
  <si>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</si>
  <si>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</si>
  <si>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</si>
  <si>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</si>
  <si>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</si>
  <si>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</si>
  <si>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</si>
  <si>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</si>
  <si>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</si>
  <si>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</si>
  <si>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</si>
  <si>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</si>
  <si>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</si>
  <si>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</si>
  <si>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</si>
  <si>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</si>
  <si>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</si>
  <si>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</si>
  <si>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</si>
  <si>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</si>
  <si>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</si>
  <si>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</si>
  <si>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</si>
  <si>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</si>
  <si>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</si>
  <si>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</si>
  <si>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</si>
  <si>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</si>
  <si>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</si>
  <si>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</si>
  <si>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</si>
  <si>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</si>
  <si>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</si>
  <si>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</si>
  <si>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</si>
  <si>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</si>
  <si>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</si>
  <si>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</si>
  <si>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</si>
  <si>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</si>
  <si>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</si>
  <si>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</si>
  <si>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</si>
  <si>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</si>
  <si>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</si>
  <si>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</si>
  <si>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</si>
  <si>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</si>
  <si>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</si>
  <si>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</si>
  <si>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</si>
  <si>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</si>
  <si>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</si>
  <si>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</si>
  <si>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</si>
  <si>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</si>
  <si>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</si>
  <si>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</si>
  <si>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</si>
  <si>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</si>
  <si>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</si>
  <si>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</si>
  <si>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</si>
  <si>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</si>
  <si>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</si>
  <si>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</si>
  <si>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</si>
  <si>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</si>
  <si>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</si>
  <si>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</si>
  <si>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</si>
  <si>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</si>
  <si>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</si>
  <si>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</si>
  <si>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</si>
  <si>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</si>
  <si>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</si>
  <si>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</si>
  <si>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</si>
  <si>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</si>
  <si>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</si>
  <si>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</si>
  <si>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</si>
  <si>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</si>
  <si>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</si>
  <si>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</si>
  <si>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</si>
  <si>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</si>
  <si>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</si>
  <si>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</si>
  <si>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</si>
  <si>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</si>
  <si>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</si>
  <si>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</si>
  <si>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</si>
  <si>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</si>
  <si>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</si>
  <si>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</si>
  <si>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</si>
  <si>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</si>
  <si>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</si>
  <si>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</si>
  <si>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</si>
  <si>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</si>
  <si>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</si>
  <si>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</si>
  <si>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</si>
  <si>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</si>
  <si>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</si>
  <si>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</si>
  <si>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</si>
  <si>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</si>
  <si>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</si>
  <si>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</si>
  <si>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</si>
  <si>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</si>
  <si>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</si>
  <si>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</si>
  <si>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</si>
  <si>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</si>
  <si>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</si>
  <si>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</si>
  <si>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</si>
  <si>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</si>
  <si>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</si>
  <si>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</si>
  <si>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</si>
  <si>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</si>
  <si>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</si>
  <si>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</si>
  <si>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</si>
  <si>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</si>
  <si>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</si>
  <si>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</si>
  <si>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</si>
  <si>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</si>
  <si>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</si>
  <si>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</si>
  <si>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</si>
  <si>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</si>
  <si>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</si>
  <si>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</si>
  <si>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</si>
  <si>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</si>
  <si>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</si>
  <si>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</si>
  <si>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</si>
  <si>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</si>
  <si>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</si>
  <si>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</si>
  <si>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</si>
  <si>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</si>
  <si>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</si>
  <si>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</si>
  <si>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</si>
  <si>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</si>
  <si>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</si>
  <si>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</si>
  <si>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</si>
  <si>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</si>
  <si>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</si>
  <si>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</si>
  <si>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</si>
  <si>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</si>
  <si>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</si>
  <si>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</si>
  <si>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</si>
  <si>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</si>
  <si>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</si>
  <si>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</si>
  <si>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</si>
  <si>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</si>
  <si>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</si>
  <si>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</si>
  <si>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</si>
  <si>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</si>
  <si>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</si>
  <si>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</si>
  <si>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</si>
  <si>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</si>
  <si>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</si>
  <si>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</si>
  <si>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</si>
  <si>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</si>
  <si>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</si>
  <si>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</si>
  <si>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</si>
  <si>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</si>
  <si>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</si>
  <si>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</si>
  <si>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</si>
  <si>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</si>
  <si>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</si>
  <si>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</si>
  <si>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</si>
  <si>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</si>
  <si>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</si>
  <si>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</si>
  <si>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</si>
  <si>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</si>
  <si>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</si>
  <si>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</si>
  <si>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</si>
  <si>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</si>
  <si>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</si>
  <si>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</si>
  <si>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</si>
  <si>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</si>
  <si>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</si>
  <si>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</si>
  <si>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</si>
  <si>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</si>
  <si>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</si>
  <si>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</si>
  <si>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</si>
  <si>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</si>
  <si>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</si>
  <si>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</si>
  <si>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</si>
  <si>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</si>
  <si>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</si>
  <si>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</si>
  <si>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</si>
  <si>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</si>
  <si>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</si>
  <si>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</si>
  <si>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</si>
  <si>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</si>
  <si>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</si>
  <si>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</si>
  <si>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</si>
  <si>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</si>
  <si>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</si>
  <si>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</si>
  <si>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</si>
  <si>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</si>
  <si>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</si>
  <si>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</si>
  <si>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</si>
  <si>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</si>
  <si>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</si>
  <si>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</si>
  <si>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</si>
  <si>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</si>
  <si>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</si>
  <si>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</si>
  <si>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</si>
  <si>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</si>
  <si>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</si>
  <si>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</si>
  <si>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</si>
  <si>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</si>
  <si>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</si>
  <si>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</si>
  <si>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</si>
  <si>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</si>
  <si>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</si>
  <si>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</si>
  <si>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</si>
  <si>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</si>
  <si>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</si>
  <si>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</si>
  <si>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</si>
  <si>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</si>
  <si>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</si>
  <si>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</si>
  <si>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</si>
  <si>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</si>
  <si>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</si>
  <si>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</si>
  <si>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</si>
  <si>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</si>
  <si>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</si>
  <si>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</si>
  <si>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</si>
  <si>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</si>
  <si>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</si>
  <si>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</si>
  <si>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</si>
  <si>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</si>
  <si>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</si>
  <si>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</si>
  <si>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</si>
  <si>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</si>
  <si>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</si>
  <si>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</si>
  <si>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</si>
  <si>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</si>
  <si>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</si>
  <si>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</si>
  <si>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</si>
  <si>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</si>
  <si>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</si>
  <si>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</si>
  <si>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</si>
  <si>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</si>
  <si>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</si>
  <si>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</si>
  <si>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</si>
  <si>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</si>
  <si>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</si>
  <si>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</si>
  <si>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</si>
  <si>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</si>
  <si>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</si>
  <si>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</si>
  <si>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</si>
  <si>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</si>
  <si>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</si>
  <si>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</si>
  <si>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</si>
  <si>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</si>
  <si>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</si>
  <si>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</si>
  <si>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</si>
  <si>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</si>
  <si>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</si>
  <si>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</si>
  <si>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</si>
  <si>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</si>
  <si>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</si>
  <si>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</si>
  <si>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</si>
  <si>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</si>
  <si>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</si>
  <si>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</si>
  <si>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</si>
  <si>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</si>
  <si>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</si>
  <si>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</si>
  <si>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</si>
  <si>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</si>
  <si>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</si>
  <si>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</si>
  <si>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</si>
  <si>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</si>
  <si>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</si>
  <si>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</si>
  <si>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</si>
  <si>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</si>
  <si>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</si>
  <si>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</si>
  <si>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</si>
  <si>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</si>
  <si>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</si>
  <si>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</si>
  <si>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</si>
  <si>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</si>
  <si>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</si>
  <si>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</si>
  <si>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</si>
  <si>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</si>
  <si>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</si>
  <si>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</si>
  <si>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</si>
  <si>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</si>
  <si>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</si>
  <si>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</si>
  <si>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</si>
  <si>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</si>
  <si>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</si>
  <si>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</si>
  <si>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</si>
  <si>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</si>
  <si>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</si>
  <si>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</si>
  <si>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</si>
  <si>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</si>
  <si>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</si>
  <si>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</si>
  <si>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</si>
  <si>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</si>
  <si>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</si>
  <si>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</si>
  <si>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</si>
  <si>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</si>
  <si>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</si>
  <si>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</si>
  <si>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</si>
  <si>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</si>
  <si>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</si>
  <si>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</si>
  <si>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</si>
  <si>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</si>
  <si>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</si>
  <si>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</si>
  <si>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</si>
  <si>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</si>
  <si>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</si>
  <si>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</si>
  <si>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</si>
  <si>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</si>
  <si>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</si>
  <si>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</si>
  <si>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</si>
  <si>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</si>
  <si>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</si>
  <si>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</si>
  <si>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</si>
  <si>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</si>
  <si>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</si>
  <si>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</si>
  <si>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</si>
  <si>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</si>
  <si>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</si>
  <si>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</si>
  <si>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</si>
  <si>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</si>
  <si>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</si>
  <si>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</si>
  <si>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</si>
  <si>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</si>
  <si>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</si>
  <si>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</si>
  <si>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</si>
  <si>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</si>
  <si>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</si>
  <si>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</si>
  <si>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</si>
  <si>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</si>
  <si>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</si>
  <si>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</si>
  <si>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</si>
  <si>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</si>
  <si>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</si>
  <si>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</si>
  <si>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</si>
  <si>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</si>
  <si>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</si>
  <si>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</si>
  <si>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</si>
  <si>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</si>
  <si>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</si>
  <si>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</si>
  <si>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</si>
  <si>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</si>
  <si>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</si>
  <si>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</si>
  <si>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</si>
  <si>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</si>
  <si>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</si>
  <si>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</si>
  <si>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</si>
  <si>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</si>
  <si>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</si>
  <si>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</si>
  <si>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</si>
  <si>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</si>
  <si>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</si>
  <si>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</si>
  <si>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</si>
  <si>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</si>
  <si>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</si>
  <si>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</si>
  <si>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</si>
  <si>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</si>
  <si>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</si>
  <si>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</si>
  <si>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</si>
  <si>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</si>
  <si>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</si>
  <si>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</si>
  <si>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</si>
  <si>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</si>
  <si>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</si>
  <si>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</si>
  <si>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</si>
  <si>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</si>
  <si>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</si>
  <si>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</si>
  <si>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</si>
  <si>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</si>
  <si>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</si>
  <si>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</si>
  <si>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</si>
  <si>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</si>
  <si>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</si>
  <si>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</si>
  <si>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</si>
  <si>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</si>
  <si>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</si>
  <si>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</si>
  <si>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</si>
  <si>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</si>
  <si>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</si>
  <si>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</si>
  <si>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</si>
  <si>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</si>
  <si>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</si>
  <si>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</si>
  <si>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</si>
  <si>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</si>
  <si>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</si>
  <si>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</si>
  <si>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</si>
  <si>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</si>
  <si>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</si>
  <si>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</si>
  <si>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</si>
  <si>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</si>
  <si>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</si>
  <si>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</si>
  <si>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</si>
  <si>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</si>
  <si>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</si>
  <si>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</si>
  <si>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</si>
  <si>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</si>
  <si>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</si>
  <si>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</si>
  <si>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</si>
  <si>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</si>
  <si>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</si>
  <si>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</si>
  <si>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</si>
  <si>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</si>
  <si>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</si>
  <si>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</si>
  <si>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</si>
  <si>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</si>
  <si>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</si>
  <si>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</si>
  <si>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</si>
  <si>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</si>
  <si>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</si>
  <si>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</si>
  <si>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</si>
  <si>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</si>
  <si>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</si>
  <si>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</si>
  <si>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</si>
  <si>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</si>
  <si>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</si>
  <si>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</si>
  <si>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</si>
  <si>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</si>
  <si>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</si>
  <si>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</si>
  <si>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</si>
  <si>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</si>
  <si>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</si>
  <si>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</si>
  <si>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</si>
  <si>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</si>
  <si>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</si>
  <si>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</si>
  <si>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</si>
  <si>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</si>
  <si>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</si>
  <si>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</si>
  <si>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</si>
  <si>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</si>
  <si>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</si>
  <si>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</si>
  <si>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</si>
  <si>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</si>
  <si>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</si>
  <si>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</si>
  <si>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</si>
  <si>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</si>
  <si>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</si>
  <si>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</si>
  <si>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</si>
  <si>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</si>
  <si>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</si>
  <si>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</si>
  <si>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</si>
  <si>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</si>
  <si>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</si>
  <si>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</si>
  <si>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</si>
  <si>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</si>
  <si>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</si>
  <si>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</si>
  <si>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</si>
  <si>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</si>
  <si>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</si>
  <si>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</si>
  <si>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</si>
  <si>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</si>
  <si>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</si>
  <si>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</si>
  <si>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</si>
  <si>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</si>
  <si>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</si>
  <si>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</si>
  <si>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</si>
  <si>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</si>
  <si>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</si>
  <si>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</si>
  <si>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</si>
  <si>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</si>
  <si>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</si>
  <si>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</si>
  <si>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</si>
  <si>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</si>
  <si>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</si>
  <si>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</si>
  <si>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</si>
  <si>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</si>
  <si>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</si>
  <si>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</si>
  <si>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</si>
  <si>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</si>
  <si>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</si>
  <si>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</si>
  <si>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</si>
  <si>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</si>
  <si>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</si>
  <si>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</si>
  <si>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</si>
  <si>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</si>
  <si>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</si>
  <si>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</si>
  <si>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</si>
  <si>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</si>
  <si>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</si>
  <si>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</si>
  <si>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</si>
  <si>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</si>
  <si>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</si>
  <si>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</si>
  <si>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</si>
  <si>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</si>
  <si>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</si>
  <si>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</si>
  <si>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</si>
  <si>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</si>
  <si>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</si>
  <si>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</si>
  <si>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</si>
  <si>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</si>
  <si>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</si>
  <si>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</si>
  <si>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</si>
  <si>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</si>
  <si>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</si>
  <si>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</si>
  <si>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</si>
  <si>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</si>
  <si>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</si>
  <si>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</si>
  <si>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</si>
  <si>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</si>
  <si>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</si>
  <si>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</si>
  <si>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</si>
  <si>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</si>
  <si>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</si>
  <si>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</si>
  <si>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</si>
  <si>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</si>
  <si>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</si>
  <si>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</si>
  <si>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</si>
  <si>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</si>
  <si>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</si>
  <si>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</si>
  <si>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</si>
  <si>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</si>
  <si>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</si>
  <si>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</si>
  <si>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</si>
  <si>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</si>
  <si>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</si>
  <si>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</si>
  <si>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</si>
  <si>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</si>
  <si>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</si>
  <si>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</si>
  <si>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</si>
  <si>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</si>
  <si>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</si>
  <si>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</si>
  <si>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</si>
  <si>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</si>
  <si>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</si>
  <si>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</si>
  <si>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</si>
  <si>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</si>
  <si>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</si>
  <si>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</si>
  <si>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</si>
  <si>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</si>
  <si>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</si>
  <si>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</si>
  <si>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</si>
  <si>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</si>
  <si>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</si>
  <si>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</si>
  <si>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</si>
  <si>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</si>
  <si>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</si>
  <si>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</si>
  <si>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</si>
  <si>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</si>
  <si>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</si>
  <si>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</si>
  <si>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</si>
  <si>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</si>
  <si>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</si>
  <si>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</si>
  <si>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</si>
  <si>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</si>
  <si>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</si>
  <si>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</si>
  <si>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</si>
  <si>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</si>
  <si>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</si>
  <si>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</si>
  <si>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</si>
  <si>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</si>
  <si>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</si>
  <si>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</si>
  <si>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</si>
  <si>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</si>
  <si>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</si>
  <si>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</si>
  <si>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</si>
  <si>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</si>
  <si>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</si>
  <si>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</si>
  <si>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</si>
  <si>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</si>
  <si>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</si>
  <si>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</si>
  <si>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</si>
  <si>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</si>
  <si>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</si>
  <si>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</si>
  <si>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</si>
  <si>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</si>
  <si>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</si>
  <si>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</si>
  <si>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</si>
  <si>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</si>
  <si>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</si>
  <si>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</si>
  <si>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</si>
  <si>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</si>
  <si>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</si>
  <si>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</si>
  <si>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</si>
  <si>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</si>
  <si>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</si>
  <si>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</si>
  <si>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</si>
  <si>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</si>
  <si>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</si>
  <si>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</si>
  <si>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</si>
  <si>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</si>
  <si>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</si>
  <si>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</si>
  <si>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</si>
  <si>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</si>
  <si>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</si>
  <si>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</si>
  <si>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</si>
  <si>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</si>
  <si>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</si>
  <si>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</si>
  <si>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</si>
  <si>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</si>
  <si>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</si>
  <si>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</si>
  <si>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</si>
  <si>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</si>
  <si>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</si>
  <si>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</si>
  <si>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</si>
  <si>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</si>
  <si>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</si>
  <si>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</si>
  <si>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</si>
  <si>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</si>
  <si>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</si>
  <si>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</si>
  <si>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</si>
  <si>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</si>
  <si>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</si>
  <si>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</si>
  <si>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</si>
  <si>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</si>
  <si>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</si>
  <si>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</si>
  <si>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</si>
  <si>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</si>
  <si>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</si>
  <si>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</si>
  <si>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</si>
  <si>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</si>
  <si>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</si>
  <si>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</si>
  <si>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</si>
  <si>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</si>
  <si>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</si>
  <si>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</si>
  <si>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</si>
  <si>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</si>
  <si>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</si>
  <si>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</si>
  <si>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</si>
  <si>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</si>
  <si>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</si>
  <si>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</si>
  <si>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</si>
  <si>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</si>
  <si>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</si>
  <si>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</si>
  <si>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</si>
  <si>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</si>
  <si>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</si>
  <si>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</si>
  <si>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</si>
  <si>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</si>
  <si>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</si>
  <si>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</si>
  <si>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</si>
  <si>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</si>
  <si>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</si>
  <si>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</si>
  <si>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</si>
  <si>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</si>
  <si>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</si>
  <si>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</si>
  <si>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</si>
  <si>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</si>
  <si>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</si>
  <si>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</si>
  <si>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</si>
  <si>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</si>
  <si>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</si>
  <si>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</si>
  <si>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</si>
  <si>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</si>
  <si>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</si>
  <si>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</si>
  <si>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</si>
  <si>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</si>
  <si>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</si>
  <si>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</si>
  <si>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</si>
  <si>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</si>
  <si>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</si>
  <si>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</si>
  <si>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</si>
  <si>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</si>
  <si>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</si>
  <si>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</si>
  <si>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</si>
  <si>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</si>
  <si>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</si>
  <si>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</si>
  <si>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</si>
  <si>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</si>
  <si>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</si>
  <si>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</si>
  <si>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</si>
  <si>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</si>
  <si>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</si>
  <si>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</si>
  <si>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</si>
  <si>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</si>
  <si>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</si>
  <si>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</si>
  <si>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</si>
  <si>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</si>
  <si>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</si>
  <si>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</si>
  <si>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</si>
  <si>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</si>
  <si>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</si>
  <si>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</si>
  <si>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</si>
  <si>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</si>
  <si>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</si>
  <si>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</si>
  <si>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</si>
  <si>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</si>
  <si>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</si>
  <si>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</si>
  <si>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</si>
  <si>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</si>
  <si>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</si>
  <si>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</si>
  <si>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</si>
  <si>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</si>
  <si>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</si>
  <si>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</si>
  <si>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</si>
  <si>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</si>
  <si>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</si>
  <si>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</si>
  <si>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</si>
  <si>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</si>
  <si>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</si>
  <si>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</si>
  <si>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</si>
  <si>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</si>
  <si>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</si>
  <si>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</si>
  <si>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</si>
  <si>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</si>
  <si>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</si>
  <si>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</si>
  <si>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</si>
  <si>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</si>
  <si>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</si>
  <si>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</si>
  <si>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</si>
  <si>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</si>
  <si>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</si>
  <si>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</si>
  <si>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</si>
  <si>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</si>
  <si>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</si>
  <si>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</si>
  <si>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</si>
  <si>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</si>
  <si>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</si>
  <si>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</si>
  <si>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</si>
  <si>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</si>
  <si>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</si>
  <si>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</si>
  <si>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</si>
  <si>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</si>
  <si>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</si>
  <si>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</si>
  <si>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</si>
  <si>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</si>
  <si>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</si>
  <si>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</si>
  <si>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</si>
  <si>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</si>
  <si>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</si>
  <si>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</si>
  <si>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</si>
  <si>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</si>
  <si>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</si>
  <si>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</si>
  <si>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</si>
  <si>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</si>
  <si>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</si>
  <si>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</si>
  <si>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</si>
  <si>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</si>
  <si>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</si>
  <si>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</si>
  <si>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</si>
  <si>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</si>
  <si>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</si>
  <si>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</si>
  <si>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</si>
  <si>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</si>
  <si>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</si>
  <si>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</si>
  <si>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</si>
  <si>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</si>
  <si>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</si>
  <si>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</si>
  <si>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</si>
  <si>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</si>
  <si>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</si>
  <si>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</si>
  <si>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</si>
  <si>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</si>
  <si>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</si>
  <si>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</si>
  <si>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</si>
  <si>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</si>
  <si>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</si>
  <si>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</si>
  <si>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</si>
  <si>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</si>
  <si>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</si>
  <si>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</si>
  <si>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</si>
  <si>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</si>
  <si>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</si>
  <si>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</si>
  <si>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</si>
  <si>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</si>
  <si>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</si>
  <si>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</si>
  <si>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</si>
  <si>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</si>
  <si>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</si>
  <si>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</si>
  <si>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</si>
  <si>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</si>
  <si>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</si>
  <si>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</si>
  <si>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</si>
  <si>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</si>
  <si>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</si>
  <si>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</si>
  <si>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</si>
  <si>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</si>
  <si>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</si>
  <si>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</si>
  <si>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</si>
  <si>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</si>
  <si>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</si>
  <si>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</si>
  <si>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</si>
  <si>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</si>
  <si>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</si>
  <si>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</si>
  <si>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</si>
  <si>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</si>
  <si>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</si>
  <si>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</si>
  <si>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</si>
  <si>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</si>
  <si>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</si>
  <si>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</si>
  <si>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</si>
  <si>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</si>
  <si>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</si>
  <si>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</si>
  <si>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</si>
  <si>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</si>
  <si>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</si>
  <si>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</si>
  <si>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</si>
  <si>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</si>
  <si>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</si>
  <si>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</si>
  <si>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</si>
  <si>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</si>
  <si>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</si>
  <si>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</si>
  <si>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</si>
  <si>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</si>
  <si>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</si>
  <si>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</si>
  <si>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</si>
  <si>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</si>
  <si>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</si>
  <si>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</si>
  <si>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</si>
  <si>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</si>
  <si>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</si>
  <si>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</si>
  <si>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</si>
  <si>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</si>
  <si>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</si>
  <si>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</si>
  <si>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</si>
  <si>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</si>
  <si>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</si>
  <si>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</si>
  <si>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</si>
  <si>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</si>
  <si>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</si>
  <si>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</si>
  <si>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</si>
  <si>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</si>
  <si>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</si>
  <si>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</si>
  <si>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</si>
  <si>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</si>
  <si>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</si>
  <si>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</si>
  <si>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</si>
  <si>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</si>
  <si>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</si>
  <si>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</si>
  <si>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</si>
  <si>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</si>
  <si>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</si>
  <si>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</si>
  <si>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</si>
  <si>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</si>
  <si>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</si>
  <si>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</si>
  <si>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</si>
  <si>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</si>
  <si>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</si>
  <si>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</si>
  <si>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</si>
  <si>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</si>
  <si>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</si>
  <si>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</si>
  <si>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</si>
  <si>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</si>
  <si>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</si>
  <si>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</si>
  <si>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</si>
  <si>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</si>
  <si>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</si>
  <si>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</si>
  <si>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</si>
  <si>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</si>
  <si>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</si>
  <si>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</si>
  <si>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</si>
  <si>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</si>
  <si>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</si>
  <si>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</si>
  <si>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</si>
  <si>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</si>
  <si>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</si>
  <si>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</si>
  <si>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</si>
  <si>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</si>
  <si>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</si>
  <si>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</si>
  <si>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</si>
  <si>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</si>
  <si>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</si>
  <si>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</si>
  <si>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</si>
  <si>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</si>
  <si>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</si>
  <si>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</si>
  <si>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</si>
  <si>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</si>
  <si>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</si>
  <si>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</si>
  <si>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</si>
  <si>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</si>
  <si>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</si>
  <si>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</si>
  <si>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</si>
  <si>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</si>
  <si>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</si>
  <si>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</si>
  <si>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</si>
  <si>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</si>
  <si>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</si>
  <si>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</si>
  <si>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</si>
  <si>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</si>
  <si>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</si>
  <si>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</si>
  <si>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</si>
  <si>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</si>
  <si>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</si>
  <si>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</si>
  <si>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</si>
  <si>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</si>
  <si>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</si>
  <si>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</si>
  <si>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</si>
  <si>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</si>
  <si>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</si>
  <si>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</si>
  <si>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</si>
  <si>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</si>
  <si>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</si>
  <si>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</si>
  <si>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</si>
  <si>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</si>
  <si>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</si>
  <si>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</si>
  <si>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</si>
  <si>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</si>
  <si>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</si>
  <si>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</si>
  <si>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</si>
  <si>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</si>
  <si>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</si>
  <si>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</si>
  <si>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</si>
  <si>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</si>
  <si>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</si>
  <si>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</si>
  <si>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</si>
  <si>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</si>
  <si>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</si>
  <si>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</si>
  <si>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</si>
  <si>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</si>
  <si>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</si>
  <si>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</si>
  <si>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</si>
  <si>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</si>
  <si>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</si>
  <si>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</si>
  <si>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</si>
  <si>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</si>
  <si>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</si>
  <si>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</si>
  <si>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</si>
  <si>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</si>
  <si>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</si>
  <si>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</si>
  <si>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</si>
  <si>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</si>
  <si>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</si>
  <si>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</si>
  <si>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</si>
  <si>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</si>
  <si>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</si>
  <si>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</si>
  <si>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</si>
  <si>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</si>
  <si>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</si>
  <si>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</si>
  <si>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</si>
  <si>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</si>
  <si>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</si>
  <si>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</si>
  <si>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</si>
  <si>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</si>
  <si>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</si>
  <si>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</si>
  <si>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</si>
  <si>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</si>
  <si>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</si>
  <si>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</si>
  <si>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</si>
  <si>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</si>
  <si>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</si>
  <si>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</si>
  <si>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</si>
  <si>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</si>
  <si>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</si>
  <si>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</si>
  <si>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</si>
  <si>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</si>
  <si>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</si>
  <si>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</si>
  <si>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</si>
  <si>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</si>
  <si>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</si>
  <si>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</si>
  <si>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</si>
  <si>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</si>
  <si>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</si>
  <si>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</si>
  <si>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</si>
  <si>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</si>
  <si>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</si>
  <si>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</si>
  <si>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</si>
  <si>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</si>
  <si>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</si>
  <si>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</si>
  <si>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</si>
  <si>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</si>
  <si>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</si>
  <si>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</si>
  <si>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</si>
  <si>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</si>
  <si>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</si>
  <si>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</si>
  <si>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</si>
  <si>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</si>
  <si>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</si>
  <si>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</si>
  <si>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</si>
  <si>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</si>
  <si>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</si>
  <si>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</si>
  <si>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</si>
  <si>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</si>
  <si>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</si>
  <si>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</si>
  <si>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</si>
  <si>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</si>
  <si>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</si>
  <si>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</si>
  <si>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</si>
  <si>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</si>
  <si>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</si>
  <si>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</si>
  <si>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</si>
  <si>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</si>
  <si>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</si>
  <si>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</si>
  <si>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</si>
  <si>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</si>
  <si>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</si>
  <si>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</si>
  <si>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</si>
  <si>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</si>
  <si>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</si>
  <si>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</si>
  <si>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</si>
  <si>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</si>
  <si>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</si>
  <si>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</si>
  <si>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</si>
  <si>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</si>
  <si>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</si>
  <si>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</si>
  <si>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</si>
  <si>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</si>
  <si>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</si>
  <si>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</si>
  <si>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</si>
  <si>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</si>
  <si>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</si>
  <si>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</si>
  <si>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</si>
  <si>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</si>
  <si>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</si>
  <si>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</si>
  <si>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</si>
  <si>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</si>
  <si>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</si>
  <si>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</si>
  <si>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</si>
  <si>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</si>
  <si>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</si>
  <si>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</si>
  <si>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</si>
  <si>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</si>
  <si>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</si>
  <si>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</si>
  <si>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</si>
  <si>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</si>
  <si>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</si>
  <si>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</si>
  <si>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</si>
  <si>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</si>
  <si>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</si>
  <si>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</si>
  <si>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</si>
  <si>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</si>
  <si>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</si>
  <si>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</si>
  <si>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</si>
  <si>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</si>
  <si>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</si>
  <si>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</si>
  <si>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</si>
  <si>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</si>
  <si>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</si>
  <si>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</si>
  <si>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</si>
  <si>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</si>
  <si>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</si>
  <si>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</si>
  <si>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</si>
  <si>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</si>
  <si>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</si>
  <si>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</si>
  <si>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</si>
  <si>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</si>
  <si>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</si>
  <si>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</si>
  <si>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</si>
  <si>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</si>
  <si>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</si>
  <si>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</si>
  <si>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</si>
  <si>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</si>
  <si>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</si>
  <si>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</si>
  <si>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</si>
  <si>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</si>
  <si>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</si>
  <si>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</si>
  <si>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</si>
  <si>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</si>
  <si>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</si>
  <si>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</si>
  <si>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</si>
  <si>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</si>
  <si>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</si>
  <si>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</si>
  <si>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</si>
  <si>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</si>
  <si>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</si>
  <si>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</si>
  <si>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</si>
  <si>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</si>
  <si>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</si>
  <si>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</si>
  <si>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</si>
  <si>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</si>
  <si>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</si>
  <si>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</si>
  <si>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</si>
  <si>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</si>
  <si>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</si>
  <si>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</si>
  <si>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</si>
  <si>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</si>
  <si>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</si>
  <si>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</si>
  <si>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</si>
  <si>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</si>
  <si>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</si>
  <si>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</si>
  <si>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</si>
  <si>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</si>
  <si>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</si>
  <si>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</si>
  <si>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</si>
  <si>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</si>
  <si>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</si>
  <si>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</si>
  <si>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</si>
  <si>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</si>
  <si>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</si>
  <si>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</si>
  <si>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</si>
  <si>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</si>
  <si>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</si>
  <si>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</si>
  <si>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</si>
  <si>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</si>
  <si>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</si>
  <si>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</si>
  <si>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</si>
  <si>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</si>
  <si>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</si>
  <si>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</si>
  <si>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</si>
  <si>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</si>
  <si>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</si>
  <si>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</si>
  <si>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</si>
  <si>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</si>
  <si>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</si>
  <si>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</si>
  <si>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</si>
  <si>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</si>
  <si>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</si>
  <si>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</si>
  <si>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</si>
  <si>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</si>
  <si>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</si>
  <si>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</si>
  <si>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</si>
  <si>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</si>
  <si>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</si>
  <si>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</si>
  <si>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</si>
  <si>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</si>
  <si>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</si>
  <si>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</si>
  <si>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</si>
  <si>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</si>
  <si>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</si>
  <si>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</si>
  <si>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</si>
  <si>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</si>
  <si>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</si>
  <si>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</si>
  <si>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</si>
  <si>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</si>
  <si>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</si>
  <si>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</si>
  <si>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</si>
  <si>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</si>
  <si>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</si>
  <si>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</si>
  <si>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</si>
  <si>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</si>
  <si>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</si>
  <si>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</si>
  <si>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</si>
  <si>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</si>
  <si>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</si>
  <si>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</si>
  <si>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</si>
  <si>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</si>
  <si>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</si>
  <si>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</si>
  <si>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</si>
  <si>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</si>
  <si>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</si>
  <si>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</si>
  <si>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</si>
  <si>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</si>
  <si>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</si>
  <si>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</si>
  <si>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</si>
  <si>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</si>
  <si>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</si>
  <si>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</si>
  <si>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</si>
  <si>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</si>
  <si>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</si>
  <si>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</si>
  <si>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</si>
  <si>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</si>
  <si>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</si>
  <si>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</si>
  <si>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</si>
  <si>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</si>
  <si>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</si>
  <si>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</si>
  <si>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</si>
  <si>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</si>
  <si>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</si>
  <si>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</si>
  <si>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</si>
  <si>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</si>
  <si>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</si>
  <si>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</si>
  <si>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</si>
  <si>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</si>
  <si>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</si>
  <si>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</si>
  <si>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</si>
  <si>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</si>
  <si>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</si>
  <si>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</si>
  <si>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</si>
  <si>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</si>
  <si>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</si>
  <si>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</si>
  <si>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</si>
  <si>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</si>
  <si>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</si>
  <si>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</si>
  <si>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</si>
  <si>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</si>
  <si>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</si>
  <si>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</si>
  <si>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</si>
  <si>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</si>
  <si>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</si>
  <si>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</si>
  <si>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</si>
  <si>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</si>
  <si>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</si>
  <si>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</si>
  <si>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</si>
  <si>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</si>
  <si>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</si>
  <si>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</si>
  <si>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</si>
  <si>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</si>
  <si>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</si>
  <si>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</si>
  <si>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</si>
  <si>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</si>
  <si>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</si>
  <si>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</si>
  <si>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</si>
  <si>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</si>
  <si>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</si>
  <si>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</si>
  <si>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</si>
  <si>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</si>
  <si>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</si>
  <si>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</si>
  <si>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</si>
  <si>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</si>
  <si>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</si>
  <si>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</si>
  <si>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</si>
  <si>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</si>
  <si>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</si>
  <si>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</si>
  <si>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</si>
  <si>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</si>
  <si>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</si>
  <si>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</si>
  <si>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</si>
  <si>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</si>
  <si>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</si>
  <si>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</si>
  <si>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</si>
  <si>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</si>
  <si>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</si>
  <si>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</si>
  <si>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</si>
  <si>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</si>
  <si>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</si>
  <si>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</si>
  <si>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</si>
  <si>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</si>
  <si>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</si>
  <si>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</si>
  <si>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</si>
  <si>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</si>
  <si>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</si>
  <si>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</si>
  <si>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</si>
  <si>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</si>
  <si>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</si>
  <si>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</si>
  <si>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</si>
  <si>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</si>
  <si>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</si>
  <si>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</si>
  <si>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</si>
  <si>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</si>
  <si>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</si>
  <si>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</si>
  <si>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</si>
  <si>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</si>
  <si>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</si>
  <si>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</si>
  <si>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</si>
  <si>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</si>
  <si>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</si>
  <si>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</si>
  <si>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</si>
  <si>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</si>
  <si>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</si>
  <si>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</si>
  <si>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</si>
  <si>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</si>
  <si>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</si>
  <si>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</si>
  <si>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</si>
  <si>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</si>
  <si>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</si>
  <si>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</si>
  <si>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</si>
  <si>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</si>
  <si>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</si>
  <si>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</si>
  <si>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</si>
  <si>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</si>
  <si>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</si>
  <si>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</si>
  <si>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</si>
  <si>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</si>
  <si>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</si>
  <si>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</si>
  <si>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</si>
  <si>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</si>
  <si>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</si>
  <si>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</si>
  <si>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</si>
  <si>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</si>
  <si>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</si>
  <si>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</si>
  <si>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</si>
  <si>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</si>
  <si>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</si>
  <si>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</si>
  <si>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</si>
  <si>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</si>
  <si>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</si>
  <si>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</si>
  <si>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</si>
  <si>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</si>
  <si>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</si>
  <si>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</si>
  <si>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</si>
  <si>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</si>
  <si>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</si>
  <si>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</si>
  <si>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</si>
  <si>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</si>
  <si>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</si>
  <si>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</si>
  <si>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</si>
  <si>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</si>
  <si>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</si>
  <si>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</si>
  <si>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</si>
  <si>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</si>
  <si>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</si>
  <si>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</si>
  <si>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</si>
  <si>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</si>
  <si>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</si>
  <si>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</si>
  <si>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</si>
  <si>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</si>
  <si>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</si>
  <si>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</si>
  <si>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</si>
  <si>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</si>
  <si>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</si>
  <si>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</si>
  <si>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</si>
  <si>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</si>
  <si>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</si>
  <si>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</si>
  <si>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</si>
  <si>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</si>
  <si>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</si>
  <si>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</si>
  <si>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</si>
  <si>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</si>
  <si>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</si>
  <si>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</si>
  <si>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</si>
  <si>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</si>
  <si>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</si>
  <si>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</si>
  <si>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</si>
  <si>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</si>
  <si>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</si>
  <si>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</si>
  <si>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</si>
  <si>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</si>
  <si>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</si>
  <si>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</si>
  <si>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</si>
  <si>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</si>
  <si>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</si>
  <si>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</si>
  <si>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</si>
  <si>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</si>
  <si>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</si>
  <si>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</si>
  <si>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</si>
  <si>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</si>
  <si>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</si>
  <si>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</si>
  <si>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</si>
  <si>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</si>
  <si>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</si>
  <si>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</si>
  <si>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</si>
  <si>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</si>
  <si>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</si>
  <si>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</si>
  <si>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</si>
  <si>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</si>
  <si>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</si>
  <si>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</si>
  <si>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</si>
  <si>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</si>
  <si>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</si>
  <si>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</si>
  <si>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</si>
  <si>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</si>
  <si>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</si>
  <si>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</si>
  <si>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</si>
  <si>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</si>
  <si>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</si>
  <si>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</si>
  <si>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</si>
  <si>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</si>
  <si>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</si>
  <si>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</si>
  <si>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</si>
  <si>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</si>
  <si>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</si>
  <si>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</si>
  <si>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</si>
  <si>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</si>
  <si>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</si>
  <si>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</si>
  <si>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</si>
  <si>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</si>
  <si>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</si>
  <si>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</si>
  <si>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</si>
  <si>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</si>
  <si>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</si>
  <si>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</si>
  <si>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</si>
  <si>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</si>
  <si>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</si>
  <si>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</si>
  <si>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</si>
  <si>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</si>
  <si>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</si>
  <si>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</si>
  <si>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</si>
  <si>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</si>
  <si>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</si>
  <si>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</si>
  <si>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</si>
  <si>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</si>
  <si>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</si>
  <si>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</si>
  <si>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</si>
  <si>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</si>
  <si>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</si>
  <si>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</si>
  <si>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</si>
  <si>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</si>
  <si>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</si>
  <si>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</si>
  <si>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</si>
  <si>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</si>
  <si>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</si>
  <si>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</si>
  <si>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</si>
  <si>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</si>
  <si>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</si>
  <si>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</si>
  <si>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</si>
  <si>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</si>
  <si>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</si>
  <si>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</si>
  <si>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</si>
  <si>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</si>
  <si>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</si>
  <si>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</si>
  <si>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</si>
  <si>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</si>
  <si>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</si>
  <si>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</si>
  <si>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</si>
  <si>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</si>
  <si>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</si>
  <si>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</si>
  <si>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</si>
  <si>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</si>
  <si>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</si>
  <si>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</si>
  <si>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</si>
  <si>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</si>
  <si>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</si>
  <si>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</si>
  <si>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</si>
  <si>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</si>
  <si>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</si>
  <si>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</si>
  <si>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</si>
  <si>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</si>
  <si>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</si>
  <si>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</si>
  <si>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</si>
  <si>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</si>
  <si>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</si>
  <si>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</si>
  <si>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</si>
  <si>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</si>
  <si>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</si>
  <si>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</si>
  <si>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</si>
  <si>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</si>
  <si>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</si>
  <si>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</si>
  <si>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</si>
  <si>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</si>
  <si>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</si>
  <si>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</si>
  <si>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</si>
  <si>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</si>
  <si>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</si>
  <si>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</si>
  <si>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</si>
  <si>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</si>
  <si>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</si>
  <si>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</si>
  <si>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</si>
  <si>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</si>
  <si>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</si>
  <si>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</si>
  <si>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</si>
  <si>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</si>
  <si>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</si>
  <si>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</si>
  <si>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</si>
  <si>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</si>
  <si>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</si>
  <si>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</si>
  <si>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</si>
  <si>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</si>
  <si>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</si>
  <si>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</si>
  <si>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</si>
  <si>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</si>
  <si>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</si>
  <si>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</si>
  <si>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</si>
  <si>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</si>
  <si>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</si>
  <si>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</si>
  <si>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</si>
  <si>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</si>
  <si>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</si>
  <si>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</si>
  <si>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</si>
  <si>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</si>
  <si>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</si>
  <si>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</si>
  <si>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</si>
  <si>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</si>
  <si>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</si>
  <si>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</si>
  <si>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</si>
  <si>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</si>
  <si>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</si>
  <si>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</si>
  <si>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</si>
  <si>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</si>
  <si>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</si>
  <si>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</si>
  <si>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</si>
  <si>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</si>
  <si>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</si>
  <si>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</si>
  <si>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</si>
  <si>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</si>
  <si>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</si>
  <si>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</si>
  <si>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</si>
  <si>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</si>
  <si>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</si>
  <si>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</si>
  <si>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</si>
  <si>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</si>
  <si>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</si>
  <si>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</si>
  <si>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</si>
  <si>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</si>
  <si>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</si>
  <si>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</si>
  <si>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</si>
  <si>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</si>
  <si>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</si>
  <si>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</si>
  <si>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</si>
  <si>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</si>
  <si>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</si>
  <si>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</si>
  <si>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</si>
  <si>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</si>
  <si>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</si>
  <si>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</si>
  <si>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</si>
  <si>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</si>
  <si>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</si>
  <si>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</si>
  <si>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</si>
  <si>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</si>
  <si>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</si>
  <si>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</si>
  <si>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</si>
  <si>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</si>
  <si>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</si>
  <si>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</si>
  <si>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</si>
  <si>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</si>
  <si>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</si>
  <si>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</si>
  <si>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</si>
  <si>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</si>
  <si>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</si>
  <si>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</si>
  <si>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</si>
  <si>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</si>
  <si>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</si>
  <si>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</si>
  <si>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</si>
  <si>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</si>
  <si>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</si>
  <si>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</si>
  <si>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</si>
  <si>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</si>
  <si>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</si>
  <si>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</si>
  <si>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</si>
  <si>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</si>
  <si>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</si>
  <si>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</si>
  <si>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</si>
  <si>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</si>
  <si>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</si>
  <si>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</si>
  <si>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</si>
  <si>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</si>
  <si>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</si>
  <si>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</si>
  <si>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</si>
  <si>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</si>
  <si>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</si>
  <si>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</si>
  <si>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</si>
  <si>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</si>
  <si>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</si>
  <si>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</si>
  <si>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</si>
  <si>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</si>
  <si>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</si>
  <si>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</si>
  <si>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</si>
  <si>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</si>
  <si>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</si>
  <si>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</si>
  <si>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</si>
  <si>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</si>
  <si>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</si>
  <si>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</si>
  <si>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</si>
  <si>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</si>
  <si>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</si>
  <si>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</si>
  <si>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</si>
  <si>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</si>
  <si>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</si>
  <si>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</si>
  <si>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</si>
  <si>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</si>
  <si>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</si>
  <si>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</si>
  <si>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</si>
  <si>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</si>
  <si>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</si>
  <si>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</si>
  <si>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</si>
  <si>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</si>
  <si>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</si>
  <si>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</si>
  <si>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</si>
  <si>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</si>
  <si>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</si>
  <si>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</si>
  <si>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</si>
  <si>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</si>
  <si>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</si>
  <si>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</si>
  <si>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</si>
  <si>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</si>
  <si>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</si>
  <si>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</si>
  <si>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</si>
  <si>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</si>
  <si>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</si>
  <si>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</si>
  <si>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</si>
  <si>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</si>
  <si>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</si>
  <si>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</si>
  <si>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</si>
  <si>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</si>
  <si>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</si>
  <si>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</si>
  <si>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</si>
  <si>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</si>
  <si>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</si>
  <si>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</si>
  <si>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</si>
  <si>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</si>
  <si>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</si>
  <si>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</si>
  <si>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</si>
  <si>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</si>
  <si>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</si>
  <si>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</si>
  <si>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</si>
  <si>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</si>
  <si>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</si>
  <si>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</si>
  <si>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</si>
  <si>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</si>
  <si>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</si>
  <si>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</si>
  <si>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</si>
  <si>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</si>
  <si>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</si>
  <si>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</si>
  <si>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</si>
  <si>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</si>
  <si>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</si>
  <si>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</si>
  <si>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</si>
  <si>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</si>
  <si>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</si>
  <si>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</si>
  <si>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</si>
  <si>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</si>
  <si>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</si>
  <si>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</si>
  <si>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</si>
  <si>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</si>
  <si>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</si>
  <si>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</si>
  <si>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</si>
  <si>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</si>
  <si>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</si>
  <si>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</si>
  <si>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</si>
  <si>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</si>
  <si>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</si>
  <si>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</si>
  <si>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</si>
  <si>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</si>
  <si>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</si>
  <si>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</si>
  <si>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</si>
  <si>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</si>
  <si>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</si>
  <si>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</si>
  <si>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</si>
  <si>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</si>
  <si>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</si>
  <si>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</si>
  <si>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</si>
  <si>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</si>
  <si>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</si>
  <si>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</si>
  <si>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</si>
  <si>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</si>
  <si>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</si>
  <si>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</si>
  <si>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</si>
  <si>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</si>
  <si>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</si>
  <si>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</si>
  <si>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</si>
  <si>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</si>
  <si>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</si>
  <si>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</si>
  <si>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</si>
  <si>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</si>
  <si>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</si>
  <si>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</si>
  <si>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</si>
  <si>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</si>
  <si>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</si>
  <si>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</si>
  <si>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</si>
  <si>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</si>
  <si>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</si>
  <si>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</si>
  <si>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</si>
  <si>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</si>
  <si>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</si>
  <si>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</si>
  <si>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</si>
  <si>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</si>
  <si>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</si>
  <si>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</si>
  <si>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</si>
  <si>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</si>
  <si>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</si>
  <si>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</si>
  <si>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</si>
  <si>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</si>
  <si>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</si>
  <si>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</si>
  <si>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</si>
  <si>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</si>
  <si>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</si>
  <si>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</si>
  <si>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</si>
  <si>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</si>
  <si>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</si>
  <si>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</si>
  <si>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</si>
  <si>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</si>
  <si>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</si>
  <si>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</si>
  <si>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</si>
  <si>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</si>
  <si>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</si>
  <si>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</si>
  <si>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</si>
  <si>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</si>
  <si>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</si>
  <si>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</si>
  <si>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</si>
  <si>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</si>
  <si>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</si>
  <si>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</si>
  <si>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</si>
  <si>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</si>
  <si>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</si>
  <si>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</si>
  <si>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</si>
  <si>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</si>
  <si>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</si>
  <si>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</si>
  <si>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</si>
  <si>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</si>
  <si>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</si>
  <si>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</si>
  <si>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</si>
  <si>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</si>
  <si>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</si>
  <si>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</si>
  <si>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</si>
  <si>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</si>
  <si>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</si>
  <si>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</si>
  <si>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</si>
  <si>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</si>
  <si>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</si>
  <si>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</si>
  <si>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</si>
  <si>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</si>
  <si>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</si>
  <si>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</si>
  <si>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</si>
  <si>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</si>
  <si>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</si>
  <si>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</si>
  <si>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</si>
  <si>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</si>
  <si>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</si>
  <si>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</si>
  <si>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</si>
  <si>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</si>
  <si>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</si>
  <si>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</si>
  <si>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</si>
  <si>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</si>
  <si>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</si>
  <si>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</si>
  <si>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</si>
  <si>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</si>
  <si>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</si>
  <si>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</si>
  <si>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</si>
  <si>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</si>
  <si>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</si>
  <si>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</si>
  <si>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</si>
  <si>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</si>
  <si>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</si>
  <si>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</si>
  <si>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</si>
  <si>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</si>
  <si>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</si>
  <si>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</si>
  <si>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</si>
  <si>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</si>
  <si>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</si>
  <si>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</si>
  <si>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</si>
  <si>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</si>
  <si>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</si>
  <si>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</si>
  <si>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</si>
  <si>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</si>
  <si>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</si>
  <si>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</si>
  <si>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</si>
  <si>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</si>
  <si>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</si>
  <si>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</si>
  <si>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</si>
  <si>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</si>
  <si>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</si>
  <si>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</si>
  <si>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</si>
  <si>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</si>
  <si>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</si>
  <si>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</si>
  <si>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</si>
  <si>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</si>
  <si>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</si>
  <si>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</si>
  <si>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</si>
  <si>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</si>
  <si>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</si>
  <si>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</si>
  <si>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</si>
  <si>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</si>
  <si>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</si>
  <si>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</si>
  <si>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</si>
  <si>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</si>
  <si>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</si>
  <si>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</si>
  <si>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</si>
  <si>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</si>
  <si>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</si>
  <si>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</si>
  <si>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</si>
  <si>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</si>
  <si>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</si>
  <si>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</si>
  <si>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</si>
  <si>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</si>
  <si>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</si>
  <si>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</si>
  <si>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</si>
  <si>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</si>
  <si>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</si>
  <si>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</si>
  <si>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</si>
  <si>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</si>
  <si>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</si>
  <si>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</si>
  <si>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</si>
  <si>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</si>
  <si>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</si>
  <si>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</si>
  <si>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</si>
  <si>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</si>
  <si>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</si>
  <si>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</si>
  <si>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</si>
  <si>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</si>
  <si>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</si>
  <si>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</si>
  <si>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</si>
  <si>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</si>
  <si>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</si>
  <si>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</si>
  <si>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</si>
  <si>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</si>
  <si>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</si>
  <si>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</si>
  <si>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</si>
  <si>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</si>
  <si>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</si>
  <si>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</si>
  <si>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</si>
  <si>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</si>
  <si>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</si>
  <si>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</si>
  <si>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</si>
  <si>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</si>
  <si>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</si>
  <si>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</si>
  <si>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</si>
  <si>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</si>
  <si>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</si>
  <si>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</si>
  <si>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</si>
  <si>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</si>
  <si>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</si>
  <si>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</si>
  <si>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</si>
  <si>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</si>
  <si>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</si>
  <si>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</si>
  <si>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</si>
  <si>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</si>
  <si>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</si>
  <si>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</si>
  <si>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</si>
  <si>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</si>
  <si>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</si>
  <si>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</si>
  <si>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</si>
  <si>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</si>
  <si>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</si>
  <si>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</si>
  <si>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</si>
  <si>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</si>
  <si>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</si>
  <si>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</si>
  <si>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</si>
  <si>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</si>
  <si>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</si>
  <si>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</si>
  <si>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</si>
  <si>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</si>
  <si>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</si>
  <si>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</si>
  <si>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</si>
  <si>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</si>
  <si>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</si>
  <si>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</si>
  <si>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</si>
  <si>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</si>
  <si>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</si>
  <si>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</si>
  <si>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</si>
  <si>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</si>
  <si>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</si>
  <si>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</si>
  <si>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</si>
  <si>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</si>
  <si>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</si>
  <si>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</si>
  <si>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</si>
  <si>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</si>
  <si>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</si>
  <si>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</si>
  <si>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</si>
  <si>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</si>
  <si>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</si>
  <si>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</si>
  <si>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</si>
  <si>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</si>
  <si>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</si>
  <si>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</si>
  <si>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</si>
  <si>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</si>
  <si>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</si>
  <si>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</si>
  <si>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</si>
  <si>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</si>
  <si>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</si>
  <si>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</si>
  <si>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</si>
  <si>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</si>
  <si>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</si>
  <si>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</si>
  <si>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</si>
  <si>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</si>
  <si>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</si>
  <si>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</si>
  <si>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</si>
  <si>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</si>
  <si>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</si>
  <si>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</si>
  <si>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</si>
  <si>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</si>
  <si>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</si>
  <si>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</si>
  <si>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</si>
  <si>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</si>
  <si>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</si>
  <si>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</si>
  <si>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</si>
  <si>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</si>
  <si>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</si>
  <si>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</si>
  <si>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</si>
  <si>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</si>
  <si>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</si>
  <si>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</si>
  <si>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</si>
  <si>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</si>
  <si>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</si>
  <si>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</si>
  <si>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</si>
  <si>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</si>
  <si>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</si>
  <si>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</si>
  <si>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</si>
  <si>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</si>
  <si>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</si>
  <si>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</si>
  <si>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</si>
  <si>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</si>
  <si>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</si>
  <si>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</si>
  <si>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</si>
  <si>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</si>
  <si>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</si>
  <si>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</si>
  <si>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</si>
  <si>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</si>
  <si>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</si>
  <si>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</si>
  <si>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</si>
  <si>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</si>
  <si>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</si>
  <si>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</si>
  <si>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</si>
  <si>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</si>
  <si>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</si>
  <si>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</si>
  <si>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</si>
  <si>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</si>
  <si>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</si>
  <si>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</si>
  <si>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</si>
  <si>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</si>
  <si>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</si>
  <si>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</si>
  <si>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</si>
  <si>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</si>
  <si>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</si>
  <si>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</si>
  <si>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</si>
  <si>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</si>
  <si>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</si>
  <si>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</si>
  <si>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</si>
  <si>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</si>
  <si>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</si>
  <si>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</si>
  <si>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</si>
  <si>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</si>
  <si>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</si>
  <si>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</si>
  <si>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</si>
  <si>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</si>
  <si>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</si>
  <si>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</si>
  <si>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</si>
  <si>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</si>
  <si>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</si>
  <si>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</si>
  <si>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</si>
  <si>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</si>
  <si>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</si>
  <si>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</si>
  <si>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</si>
  <si>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</si>
  <si>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</si>
  <si>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</si>
  <si>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</si>
  <si>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</si>
  <si>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</si>
  <si>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</si>
  <si>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</si>
  <si>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</si>
  <si>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</si>
  <si>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</si>
  <si>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</si>
  <si>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</si>
  <si>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</si>
  <si>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</si>
  <si>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</si>
  <si>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</si>
  <si>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</si>
  <si>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</si>
  <si>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</si>
  <si>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</si>
  <si>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</si>
  <si>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</si>
  <si>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</si>
  <si>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</si>
  <si>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</si>
  <si>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</si>
  <si>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</si>
  <si>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</si>
  <si>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</si>
  <si>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</si>
  <si>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</si>
  <si>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</si>
  <si>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</si>
  <si>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</si>
  <si>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</si>
  <si>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</si>
  <si>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</si>
  <si>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</si>
  <si>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</si>
  <si>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</si>
  <si>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</si>
  <si>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</si>
  <si>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</si>
  <si>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</si>
  <si>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</si>
  <si>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</si>
  <si>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</si>
  <si>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</si>
  <si>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</si>
  <si>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</si>
  <si>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</si>
  <si>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</si>
  <si>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</si>
  <si>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</si>
  <si>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</si>
  <si>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</si>
  <si>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</si>
  <si>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</si>
  <si>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</si>
  <si>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</si>
  <si>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</si>
  <si>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</si>
  <si>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</si>
  <si>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</si>
  <si>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</si>
  <si>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</si>
  <si>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</si>
  <si>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</si>
  <si>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</si>
  <si>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</si>
  <si>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</si>
  <si>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</si>
  <si>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</si>
  <si>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</si>
  <si>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</si>
  <si>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</si>
  <si>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</si>
  <si>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</si>
  <si>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</si>
  <si>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</si>
  <si>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</si>
  <si>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</si>
  <si>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</si>
  <si>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</si>
  <si>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</si>
  <si>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</si>
  <si>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</si>
  <si>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</si>
  <si>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</si>
  <si>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</si>
  <si>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</si>
  <si>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</si>
  <si>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</si>
  <si>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</si>
  <si>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</si>
  <si>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</si>
  <si>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</si>
  <si>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</si>
  <si>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</si>
  <si>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</si>
  <si>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</si>
  <si>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</si>
  <si>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</si>
  <si>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</si>
  <si>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</si>
  <si>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</si>
  <si>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</si>
  <si>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</si>
  <si>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</si>
  <si>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</si>
  <si>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</si>
  <si>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</si>
  <si>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</si>
  <si>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</si>
  <si>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</si>
  <si>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</si>
  <si>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</si>
  <si>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</si>
  <si>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</si>
  <si>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</si>
  <si>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</si>
  <si>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</si>
  <si>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</si>
  <si>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</si>
  <si>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</si>
  <si>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</si>
  <si>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</si>
  <si>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</si>
  <si>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</si>
  <si>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</si>
  <si>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</si>
  <si>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</si>
  <si>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</si>
  <si>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</si>
  <si>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</si>
  <si>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</si>
  <si>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</si>
  <si>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</si>
  <si>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</si>
  <si>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</si>
  <si>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</si>
  <si>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</si>
  <si>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</si>
  <si>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</si>
  <si>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</si>
  <si>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</si>
  <si>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</si>
  <si>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</si>
  <si>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</si>
  <si>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</si>
  <si>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</si>
  <si>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</si>
  <si>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</si>
  <si>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</si>
  <si>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</si>
  <si>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</si>
  <si>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</si>
  <si>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</si>
  <si>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</si>
  <si>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</si>
  <si>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</si>
  <si>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</si>
  <si>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</si>
  <si>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</si>
  <si>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</si>
  <si>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</si>
  <si>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</si>
  <si>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</si>
  <si>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</si>
  <si>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</si>
  <si>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</si>
  <si>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</si>
  <si>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</si>
  <si>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</si>
  <si>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</si>
  <si>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</si>
  <si>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</si>
  <si>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</si>
  <si>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</si>
  <si>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</si>
  <si>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</si>
  <si>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</si>
  <si>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</si>
  <si>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</si>
  <si>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</si>
  <si>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</si>
  <si>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</si>
  <si>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</si>
  <si>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</si>
  <si>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</si>
  <si>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</si>
  <si>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</si>
  <si>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</si>
  <si>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</si>
  <si>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</si>
  <si>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</si>
  <si>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</si>
  <si>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</si>
  <si>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</si>
  <si>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</si>
  <si>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</si>
  <si>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</si>
  <si>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</si>
  <si>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</si>
  <si>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</si>
  <si>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</si>
  <si>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</si>
  <si>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</si>
  <si>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</si>
  <si>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</si>
  <si>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</si>
  <si>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</si>
  <si>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</si>
  <si>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</si>
  <si>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</si>
  <si>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</si>
  <si>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</si>
  <si>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</si>
  <si>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</si>
  <si>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</si>
  <si>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</si>
  <si>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</si>
  <si>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</si>
  <si>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</si>
  <si>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</si>
  <si>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</si>
  <si>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</si>
  <si>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</si>
  <si>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</si>
  <si>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</si>
  <si>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</si>
  <si>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</si>
  <si>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</si>
  <si>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</si>
  <si>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</si>
  <si>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</si>
  <si>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</si>
  <si>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</si>
  <si>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</si>
  <si>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</si>
  <si>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</si>
  <si>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</si>
  <si>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</si>
  <si>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</si>
  <si>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</si>
  <si>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</si>
  <si>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</si>
  <si>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</si>
  <si>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</si>
  <si>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</si>
  <si>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</si>
  <si>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</si>
  <si>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</si>
  <si>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</si>
  <si>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</si>
  <si>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</si>
  <si>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</si>
  <si>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</si>
  <si>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</si>
  <si>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</si>
  <si>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</si>
  <si>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</si>
  <si>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</si>
  <si>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</si>
  <si>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</si>
  <si>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</si>
  <si>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</si>
  <si>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</si>
  <si>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</si>
  <si>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</si>
  <si>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</si>
  <si>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</si>
  <si>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</si>
  <si>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</si>
  <si>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</si>
  <si>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</si>
  <si>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</si>
  <si>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</si>
  <si>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</si>
  <si>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</si>
  <si>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</si>
  <si>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</si>
  <si>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</si>
  <si>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</si>
  <si>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</si>
  <si>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</si>
  <si>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</si>
  <si>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</si>
  <si>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</si>
  <si>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</si>
  <si>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</si>
  <si>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</si>
  <si>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</si>
  <si>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</si>
  <si>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</si>
  <si>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</si>
  <si>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</si>
  <si>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</si>
  <si>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</si>
  <si>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</si>
  <si>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</si>
  <si>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</si>
  <si>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</si>
  <si>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</si>
  <si>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</si>
  <si>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</si>
  <si>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</si>
  <si>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</si>
  <si>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</si>
  <si>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</si>
  <si>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</si>
  <si>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</si>
  <si>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</si>
  <si>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</si>
  <si>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</si>
  <si>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</si>
  <si>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</si>
  <si>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</si>
  <si>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</si>
  <si>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</si>
  <si>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</si>
  <si>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</si>
  <si>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</si>
  <si>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</si>
  <si>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</si>
  <si>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</si>
  <si>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</si>
  <si>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</si>
  <si>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</si>
  <si>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</si>
  <si>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</si>
  <si>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</si>
  <si>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</si>
  <si>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</si>
  <si>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</si>
  <si>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</si>
  <si>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</si>
  <si>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</si>
  <si>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</si>
  <si>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</si>
  <si>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</si>
  <si>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</si>
  <si>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</si>
  <si>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</si>
  <si>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</si>
  <si>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</si>
  <si>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</si>
  <si>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</si>
  <si>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</si>
  <si>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</si>
  <si>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</si>
  <si>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</si>
  <si>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</si>
  <si>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</si>
  <si>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</si>
  <si>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</si>
  <si>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</si>
  <si>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</si>
  <si>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</si>
  <si>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</si>
  <si>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</si>
  <si>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</si>
  <si>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</si>
  <si>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</si>
  <si>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</si>
  <si>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</si>
  <si>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</si>
  <si>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</si>
  <si>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</si>
  <si>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</si>
  <si>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</si>
  <si>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</si>
  <si>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</si>
  <si>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</si>
  <si>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</si>
  <si>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</si>
  <si>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</si>
  <si>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</si>
  <si>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</si>
  <si>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</si>
  <si>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</si>
  <si>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</si>
  <si>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</si>
  <si>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</si>
  <si>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</si>
  <si>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</si>
  <si>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</si>
  <si>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</si>
  <si>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</si>
  <si>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</si>
  <si>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</si>
  <si>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</si>
  <si>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</si>
  <si>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</si>
  <si>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</si>
  <si>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</si>
  <si>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</si>
  <si>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</si>
  <si>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</si>
  <si>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</si>
  <si>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</si>
  <si>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</si>
  <si>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</si>
  <si>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</si>
  <si>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</si>
  <si>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</si>
  <si>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</si>
  <si>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</si>
  <si>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</si>
  <si>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</si>
  <si>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</si>
  <si>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</si>
  <si>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</si>
  <si>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</si>
  <si>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</si>
  <si>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</si>
  <si>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</si>
  <si>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</si>
  <si>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</si>
  <si>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</si>
  <si>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</si>
  <si>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</si>
  <si>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</si>
  <si>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</si>
  <si>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</si>
  <si>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</si>
  <si>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</si>
  <si>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</si>
  <si>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</si>
  <si>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</si>
  <si>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</si>
  <si>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</si>
  <si>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</si>
  <si>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</si>
  <si>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</si>
  <si>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</si>
  <si>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</si>
  <si>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</si>
  <si>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</si>
  <si>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</si>
  <si>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</si>
  <si>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</si>
  <si>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</si>
  <si>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</si>
  <si>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</si>
  <si>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</si>
  <si>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</si>
  <si>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</si>
  <si>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</si>
  <si>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</si>
  <si>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</si>
  <si>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</si>
  <si>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</si>
  <si>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</si>
  <si>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</si>
  <si>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</si>
  <si>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</si>
  <si>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</si>
  <si>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</si>
  <si>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</si>
  <si>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</si>
  <si>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</si>
  <si>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</si>
  <si>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</si>
  <si>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</si>
  <si>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</si>
  <si>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</si>
  <si>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</si>
  <si>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</si>
  <si>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</si>
  <si>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</si>
  <si>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</si>
  <si>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</si>
  <si>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</si>
  <si>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</si>
  <si>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</si>
  <si>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</si>
  <si>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</si>
  <si>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</si>
  <si>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</si>
  <si>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</si>
  <si>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</si>
  <si>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</si>
  <si>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</si>
  <si>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</si>
  <si>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</si>
  <si>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</si>
  <si>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</si>
  <si>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</si>
  <si>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</si>
  <si>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</si>
  <si>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</si>
  <si>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</si>
  <si>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</si>
  <si>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</si>
  <si>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</si>
  <si>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</si>
  <si>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</si>
  <si>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</si>
  <si>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</si>
  <si>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</si>
  <si>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</si>
  <si>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</si>
  <si>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</si>
  <si>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</si>
  <si>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</si>
  <si>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</si>
  <si>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</si>
  <si>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</si>
  <si>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</si>
  <si>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</si>
  <si>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</si>
  <si>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</si>
  <si>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</si>
  <si>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</si>
  <si>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</si>
  <si>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</si>
  <si>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</si>
  <si>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</si>
  <si>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</si>
  <si>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</si>
  <si>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</si>
  <si>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</si>
  <si>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</si>
  <si>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</si>
  <si>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</si>
  <si>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</si>
  <si>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</si>
  <si>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</si>
  <si>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</si>
  <si>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</si>
  <si>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</si>
  <si>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</si>
  <si>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</si>
  <si>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</si>
  <si>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</si>
  <si>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</si>
  <si>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</si>
  <si>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</si>
  <si>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</si>
  <si>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</si>
  <si>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</si>
  <si>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</si>
  <si>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</si>
  <si>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</si>
  <si>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</si>
  <si>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</si>
  <si>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</si>
  <si>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</si>
  <si>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</si>
  <si>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</si>
  <si>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</si>
  <si>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</si>
  <si>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</si>
  <si>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</si>
  <si>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</si>
  <si>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</si>
  <si>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</si>
  <si>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</si>
  <si>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</si>
  <si>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</si>
  <si>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</si>
  <si>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</si>
  <si>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</si>
  <si>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</si>
  <si>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</si>
  <si>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</si>
  <si>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</si>
  <si>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</si>
  <si>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</si>
  <si>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</si>
  <si>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</si>
  <si>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</si>
  <si>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</si>
  <si>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</si>
  <si>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</si>
  <si>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</si>
  <si>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</si>
  <si>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</si>
  <si>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</si>
  <si>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</si>
  <si>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</si>
  <si>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</si>
  <si>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</si>
  <si>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</si>
  <si>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</si>
  <si>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</si>
  <si>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</si>
  <si>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</si>
  <si>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</si>
  <si>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</si>
  <si>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</si>
  <si>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</si>
  <si>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</si>
  <si>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</si>
  <si>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</si>
  <si>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</si>
  <si>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</si>
  <si>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</si>
  <si>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</si>
  <si>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</si>
  <si>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</si>
  <si>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</si>
  <si>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</si>
  <si>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</si>
  <si>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</si>
  <si>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</si>
  <si>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</si>
  <si>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</si>
  <si>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</si>
  <si>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</si>
  <si>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</si>
  <si>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</si>
  <si>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</si>
  <si>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</si>
  <si>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</si>
  <si>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</si>
  <si>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</si>
  <si>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</si>
  <si>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</si>
  <si>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</si>
  <si>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</si>
  <si>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</si>
  <si>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</si>
  <si>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</si>
  <si>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</si>
  <si>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</si>
  <si>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</si>
  <si>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</si>
  <si>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</si>
  <si>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</si>
  <si>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</si>
  <si>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</si>
  <si>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</si>
  <si>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</si>
  <si>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</si>
  <si>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</si>
  <si>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</si>
  <si>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</si>
  <si>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</si>
  <si>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</si>
  <si>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</si>
  <si>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</si>
  <si>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</si>
  <si>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</si>
  <si>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</si>
  <si>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</si>
  <si>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</si>
  <si>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</si>
  <si>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</si>
  <si>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</si>
  <si>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</si>
  <si>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</si>
  <si>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</si>
  <si>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</si>
  <si>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</si>
  <si>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</si>
  <si>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</si>
  <si>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</si>
  <si>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</si>
  <si>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</si>
  <si>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</si>
  <si>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</si>
  <si>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</si>
  <si>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</si>
  <si>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</si>
  <si>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</si>
  <si>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</si>
  <si>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</si>
  <si>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</si>
  <si>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</si>
  <si>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</si>
  <si>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</si>
  <si>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</si>
  <si>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</si>
  <si>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</si>
  <si>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</si>
  <si>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</si>
  <si>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</si>
  <si>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</si>
  <si>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</si>
  <si>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</si>
  <si>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</si>
  <si>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</si>
  <si>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</si>
  <si>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</si>
  <si>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</si>
  <si>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</si>
  <si>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</si>
  <si>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</si>
  <si>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</si>
  <si>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</si>
  <si>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</si>
  <si>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</si>
  <si>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</si>
  <si>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</si>
  <si>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</si>
  <si>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</si>
  <si>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</si>
  <si>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</si>
  <si>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</si>
  <si>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</si>
  <si>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</si>
  <si>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</si>
  <si>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</si>
  <si>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</si>
  <si>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</si>
  <si>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</si>
  <si>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</si>
  <si>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</si>
  <si>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</si>
  <si>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</si>
  <si>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</si>
  <si>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</si>
  <si>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</si>
  <si>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</si>
  <si>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</si>
  <si>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</si>
  <si>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</si>
  <si>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</si>
  <si>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</si>
  <si>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</si>
  <si>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</si>
  <si>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</si>
  <si>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</si>
  <si>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</si>
  <si>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</si>
  <si>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</si>
  <si>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</si>
  <si>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</si>
  <si>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</si>
  <si>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</si>
  <si>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</si>
  <si>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</si>
  <si>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</si>
  <si>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</si>
  <si>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</si>
  <si>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</si>
  <si>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</si>
  <si>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</si>
  <si>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</si>
  <si>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</si>
  <si>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</si>
  <si>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</si>
  <si>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</si>
  <si>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</si>
  <si>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</si>
  <si>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</si>
  <si>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</si>
  <si>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</si>
  <si>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</si>
  <si>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</si>
  <si>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</si>
  <si>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</si>
  <si>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</si>
  <si>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</si>
  <si>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</si>
  <si>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</si>
  <si>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</si>
  <si>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</si>
  <si>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</si>
  <si>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</si>
  <si>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</si>
  <si>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</si>
  <si>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</si>
  <si>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</si>
  <si>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</si>
  <si>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</si>
  <si>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</si>
  <si>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</si>
  <si>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</si>
  <si>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</si>
  <si>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</si>
  <si>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</si>
  <si>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</si>
  <si>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</si>
  <si>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</si>
  <si>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</si>
  <si>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</si>
  <si>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</si>
  <si>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</si>
  <si>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</si>
  <si>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</si>
  <si>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</si>
  <si>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</si>
  <si>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</si>
  <si>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</si>
  <si>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</si>
  <si>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</si>
  <si>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</si>
  <si>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</si>
  <si>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</si>
  <si>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</si>
  <si>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</si>
  <si>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</si>
  <si>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</si>
  <si>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</si>
  <si>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</si>
  <si>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</si>
  <si>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</si>
  <si>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</si>
  <si>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</si>
  <si>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</si>
  <si>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</si>
  <si>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</si>
  <si>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</si>
  <si>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</si>
  <si>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</si>
  <si>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</si>
  <si>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</si>
  <si>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</si>
  <si>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</si>
  <si>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</si>
  <si>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</si>
  <si>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</si>
  <si>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</si>
  <si>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</si>
  <si>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</si>
  <si>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</si>
  <si>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</si>
  <si>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</si>
  <si>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</si>
  <si>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</si>
  <si>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</si>
  <si>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</si>
  <si>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</si>
  <si>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</si>
  <si>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</si>
  <si>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</si>
  <si>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</si>
  <si>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</si>
  <si>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</si>
  <si>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</si>
  <si>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</si>
  <si>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</si>
  <si>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</si>
  <si>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</si>
  <si>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</si>
  <si>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</si>
  <si>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</si>
  <si>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</si>
  <si>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</si>
  <si>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</si>
  <si>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</si>
  <si>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</si>
  <si>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</si>
  <si>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</si>
  <si>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</si>
  <si>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</si>
  <si>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</si>
  <si>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</si>
  <si>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</si>
  <si>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</si>
  <si>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</si>
  <si>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</si>
  <si>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</si>
  <si>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</si>
  <si>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</si>
  <si>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</si>
  <si>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</si>
  <si>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</si>
  <si>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</si>
  <si>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</si>
  <si>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</si>
  <si>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</si>
  <si>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</si>
  <si>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</si>
  <si>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</si>
  <si>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</si>
  <si>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</si>
  <si>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</si>
  <si>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</si>
  <si>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</si>
  <si>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</si>
  <si>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</si>
  <si>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</si>
  <si>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</si>
  <si>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</si>
  <si>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</si>
  <si>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</si>
  <si>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</si>
  <si>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</si>
  <si>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</si>
  <si>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</si>
  <si>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</si>
  <si>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</si>
  <si>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</si>
  <si>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</si>
  <si>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</si>
  <si>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</si>
  <si>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</si>
  <si>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</si>
  <si>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</si>
  <si>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</si>
  <si>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</si>
  <si>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</si>
  <si>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</si>
  <si>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</si>
  <si>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</si>
  <si>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</si>
  <si>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</si>
  <si>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</si>
  <si>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</si>
  <si>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</si>
  <si>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</si>
  <si>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</si>
  <si>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</si>
  <si>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</si>
  <si>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</si>
  <si>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</si>
  <si>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</si>
  <si>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</si>
  <si>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</si>
  <si>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</si>
  <si>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</si>
  <si>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</si>
  <si>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</si>
  <si>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</si>
  <si>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</si>
  <si>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</si>
  <si>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</si>
  <si>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</si>
  <si>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</si>
  <si>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</si>
  <si>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</si>
  <si>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</si>
  <si>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</si>
  <si>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</si>
  <si>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</si>
  <si>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</si>
  <si>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</si>
  <si>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</si>
  <si>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</si>
  <si>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</si>
  <si>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</si>
  <si>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</si>
  <si>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</si>
  <si>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</si>
  <si>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</si>
  <si>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</si>
  <si>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</si>
  <si>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</si>
  <si>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</si>
  <si>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</si>
  <si>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</si>
  <si>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</si>
  <si>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</si>
  <si>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</si>
  <si>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</si>
  <si>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</si>
  <si>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</si>
  <si>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</si>
  <si>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</si>
  <si>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</si>
  <si>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</si>
  <si>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</si>
  <si>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</si>
  <si>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</si>
  <si>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</si>
  <si>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</si>
  <si>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</si>
  <si>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</si>
  <si>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</si>
  <si>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</si>
  <si>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</si>
  <si>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</si>
  <si>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</si>
  <si>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</si>
  <si>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</si>
  <si>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</si>
  <si>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</si>
  <si>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</si>
  <si>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</si>
  <si>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</si>
  <si>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</si>
  <si>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</si>
  <si>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</si>
  <si>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</si>
  <si>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</si>
  <si>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</si>
  <si>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</si>
  <si>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</si>
  <si>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</si>
  <si>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</si>
  <si>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</si>
  <si>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</si>
  <si>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</si>
  <si>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</si>
  <si>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</si>
  <si>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</si>
  <si>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</si>
  <si>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</si>
  <si>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</si>
  <si>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</si>
  <si>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</si>
  <si>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</si>
  <si>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</si>
  <si>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</si>
  <si>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</si>
  <si>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</si>
  <si>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</si>
  <si>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</si>
  <si>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</si>
  <si>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</si>
  <si>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</si>
  <si>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</si>
  <si>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</si>
  <si>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</si>
  <si>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</si>
  <si>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</si>
  <si>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</si>
  <si>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</si>
  <si>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</si>
  <si>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</si>
  <si>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</si>
  <si>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</si>
  <si>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</si>
  <si>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</si>
  <si>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</si>
  <si>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</si>
  <si>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</si>
  <si>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</si>
  <si>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</si>
  <si>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</si>
  <si>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</si>
  <si>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</si>
  <si>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</si>
  <si>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</si>
  <si>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</si>
  <si>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</si>
  <si>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</si>
  <si>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</si>
  <si>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</si>
  <si>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</si>
  <si>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</si>
  <si>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</si>
  <si>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</si>
  <si>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</si>
  <si>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</si>
  <si>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</si>
  <si>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</si>
  <si>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</si>
  <si>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</si>
  <si>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</si>
  <si>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</si>
  <si>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</si>
  <si>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</si>
  <si>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</si>
  <si>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</si>
  <si>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</si>
  <si>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</si>
  <si>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</si>
  <si>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</si>
  <si>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</si>
  <si>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</si>
  <si>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</si>
  <si>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</si>
  <si>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</si>
  <si>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</si>
  <si>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</si>
  <si>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</si>
  <si>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</si>
  <si>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</si>
  <si>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</si>
  <si>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</si>
  <si>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</si>
  <si>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</si>
  <si>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</si>
  <si>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</si>
  <si>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</si>
  <si>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</si>
  <si>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</si>
  <si>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</si>
  <si>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</si>
  <si>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</si>
  <si>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</si>
  <si>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</si>
  <si>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</si>
  <si>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</si>
  <si>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</si>
  <si>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</si>
  <si>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</si>
  <si>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</si>
  <si>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</si>
  <si>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</si>
  <si>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</si>
  <si>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</si>
  <si>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</si>
  <si>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</si>
  <si>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</si>
  <si>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</si>
  <si>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</si>
  <si>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</si>
  <si>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</si>
  <si>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</si>
  <si>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</si>
  <si>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</si>
  <si>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</si>
  <si>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</si>
  <si>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</si>
  <si>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</si>
  <si>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</si>
  <si>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</si>
  <si>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</si>
  <si>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</si>
  <si>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</si>
  <si>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</si>
  <si>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</si>
  <si>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</si>
  <si>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</si>
  <si>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</si>
  <si>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</si>
  <si>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</si>
  <si>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</si>
  <si>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</si>
  <si>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</si>
  <si>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</si>
  <si>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</si>
  <si>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</si>
  <si>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</si>
  <si>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</si>
  <si>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</si>
  <si>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</si>
  <si>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</si>
  <si>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</si>
  <si>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</si>
  <si>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</si>
  <si>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</si>
  <si>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</si>
  <si>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</si>
  <si>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</si>
  <si>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</si>
  <si>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</si>
  <si>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</si>
  <si>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</si>
  <si>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</si>
  <si>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</si>
  <si>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</si>
  <si>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</si>
  <si>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</si>
  <si>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</si>
  <si>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</si>
  <si>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</si>
  <si>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</si>
  <si>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</si>
  <si>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</si>
  <si>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</si>
  <si>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</si>
  <si>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</si>
  <si>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</si>
  <si>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</si>
  <si>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</si>
  <si>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</si>
  <si>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</si>
  <si>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</si>
  <si>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</si>
  <si>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</si>
  <si>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</si>
  <si>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</si>
  <si>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</si>
  <si>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</si>
  <si>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</si>
  <si>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</si>
  <si>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</si>
  <si>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</si>
  <si>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</si>
  <si>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</si>
  <si>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</si>
  <si>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</si>
  <si>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</si>
  <si>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</si>
  <si>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</si>
  <si>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</si>
  <si>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</si>
  <si>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</si>
  <si>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</si>
  <si>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</si>
  <si>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</si>
  <si>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</si>
  <si>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</si>
  <si>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</si>
  <si>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</si>
  <si>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</si>
  <si>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</si>
  <si>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</si>
  <si>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</si>
  <si>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</si>
  <si>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</si>
  <si>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</si>
  <si>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</si>
  <si>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</si>
  <si>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</si>
  <si>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</si>
  <si>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</si>
  <si>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</si>
  <si>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</si>
  <si>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</si>
  <si>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</si>
  <si>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</si>
  <si>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</si>
  <si>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</si>
  <si>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</si>
  <si>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</si>
  <si>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</si>
  <si>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</si>
  <si>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</si>
  <si>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</si>
  <si>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</si>
  <si>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</si>
  <si>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</si>
  <si>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</si>
  <si>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</si>
  <si>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</si>
  <si>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</si>
  <si>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</si>
  <si>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</si>
  <si>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</si>
  <si>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</si>
  <si>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</si>
  <si>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</si>
  <si>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</si>
  <si>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</si>
  <si>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</si>
  <si>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</si>
  <si>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</si>
  <si>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</si>
  <si>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</si>
  <si>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</si>
  <si>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</si>
  <si>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</si>
  <si>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</si>
  <si>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</si>
  <si>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</si>
  <si>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</si>
  <si>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</si>
  <si>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</si>
  <si>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</si>
  <si>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</si>
  <si>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</si>
  <si>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</si>
  <si>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</si>
  <si>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</si>
  <si>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</si>
  <si>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</si>
  <si>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</si>
  <si>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</si>
  <si>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</si>
  <si>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</si>
  <si>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</si>
  <si>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</si>
  <si>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</si>
  <si>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</si>
  <si>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</si>
  <si>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</si>
  <si>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</si>
  <si>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</si>
  <si>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</si>
  <si>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</si>
  <si>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</si>
  <si>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</si>
  <si>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</si>
  <si>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</si>
  <si>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</si>
  <si>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</si>
  <si>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</si>
  <si>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</si>
  <si>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</si>
  <si>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</si>
  <si>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</si>
  <si>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</si>
  <si>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</si>
  <si>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</si>
  <si>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</si>
  <si>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</si>
  <si>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</si>
  <si>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</si>
  <si>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</si>
  <si>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</si>
  <si>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</si>
  <si>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</si>
  <si>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</si>
  <si>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</si>
  <si>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</si>
  <si>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</si>
  <si>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</si>
  <si>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</si>
  <si>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</si>
  <si>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</si>
  <si>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</si>
  <si>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</si>
  <si>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</si>
  <si>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</si>
  <si>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</si>
  <si>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</si>
  <si>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</si>
  <si>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</si>
  <si>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</si>
  <si>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</si>
  <si>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</si>
  <si>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</si>
  <si>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</si>
  <si>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</si>
  <si>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</si>
  <si>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</si>
  <si>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</si>
  <si>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</si>
  <si>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</si>
  <si>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</si>
  <si>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</si>
  <si>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</si>
  <si>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</si>
  <si>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</si>
  <si>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</si>
  <si>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</si>
  <si>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</si>
  <si>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</si>
  <si>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</si>
  <si>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</si>
  <si>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</si>
  <si>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</si>
  <si>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</si>
  <si>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</si>
  <si>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</si>
  <si>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</si>
  <si>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</si>
  <si>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</si>
  <si>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</si>
  <si>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</si>
  <si>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</si>
  <si>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</si>
  <si>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</si>
  <si>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</si>
  <si>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</si>
  <si>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</si>
  <si>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</si>
  <si>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</si>
  <si>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</si>
  <si>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</si>
  <si>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</si>
  <si>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</si>
  <si>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</si>
  <si>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</si>
  <si>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</si>
  <si>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</si>
  <si>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</si>
  <si>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</si>
  <si>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</si>
  <si>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</si>
  <si>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</si>
  <si>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</si>
  <si>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</si>
  <si>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</si>
  <si>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</si>
  <si>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</si>
  <si>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</si>
  <si>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</si>
  <si>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</si>
  <si>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</si>
  <si>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</si>
  <si>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</si>
  <si>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</si>
  <si>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</si>
  <si>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</si>
  <si>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</si>
  <si>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</si>
  <si>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</si>
  <si>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</si>
  <si>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</si>
  <si>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</si>
  <si>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</si>
  <si>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</si>
  <si>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</si>
  <si>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</si>
  <si>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</si>
  <si>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</si>
  <si>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</si>
  <si>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</si>
  <si>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</si>
  <si>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</si>
  <si>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</si>
  <si>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</si>
  <si>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</si>
  <si>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</si>
  <si>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</si>
  <si>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</si>
  <si>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</si>
  <si>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</si>
  <si>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</si>
  <si>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</si>
  <si>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</si>
  <si>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</si>
  <si>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</si>
  <si>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</si>
  <si>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</si>
  <si>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</si>
  <si>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</si>
  <si>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</si>
  <si>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</si>
  <si>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</si>
  <si>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</si>
  <si>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</si>
  <si>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</si>
  <si>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</si>
  <si>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</si>
  <si>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</si>
  <si>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</si>
  <si>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</si>
  <si>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</si>
  <si>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</si>
  <si>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</si>
  <si>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</si>
  <si>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</si>
  <si>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</si>
  <si>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</si>
  <si>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</si>
  <si>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</si>
  <si>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</si>
  <si>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</si>
  <si>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</si>
  <si>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</si>
  <si>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</si>
  <si>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</si>
  <si>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</si>
  <si>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</si>
  <si>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</si>
  <si>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</si>
  <si>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</si>
  <si>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</si>
  <si>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</si>
  <si>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</si>
  <si>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</si>
  <si>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</si>
  <si>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</si>
  <si>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</si>
  <si>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</si>
  <si>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</si>
  <si>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</si>
  <si>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</si>
  <si>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</si>
  <si>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</si>
  <si>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</si>
  <si>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</si>
  <si>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</si>
  <si>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</si>
  <si>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</si>
  <si>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</si>
  <si>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</si>
  <si>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</si>
  <si>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</si>
  <si>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</si>
  <si>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</si>
  <si>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</si>
  <si>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</si>
  <si>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</si>
  <si>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</si>
  <si>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</si>
  <si>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</si>
  <si>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</si>
  <si>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</si>
  <si>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</si>
  <si>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</si>
  <si>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</si>
  <si>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</si>
  <si>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</si>
  <si>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</si>
  <si>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</si>
  <si>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</si>
  <si>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</si>
  <si>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</si>
  <si>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</si>
  <si>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</si>
  <si>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</si>
  <si>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</si>
  <si>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</si>
  <si>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</si>
  <si>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</si>
  <si>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</si>
  <si>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</si>
  <si>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</si>
  <si>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</si>
  <si>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</si>
  <si>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</si>
  <si>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</si>
  <si>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</si>
  <si>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</si>
  <si>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</si>
  <si>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</si>
  <si>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</si>
  <si>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</si>
  <si>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</si>
  <si>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</si>
  <si>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</si>
  <si>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</si>
  <si>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</si>
  <si>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</si>
  <si>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</si>
  <si>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</si>
  <si>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</si>
  <si>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</si>
  <si>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</si>
  <si>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</si>
  <si>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</si>
  <si>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</si>
  <si>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</si>
  <si>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</si>
  <si>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</si>
  <si>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</si>
  <si>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</si>
  <si>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</si>
  <si>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</si>
  <si>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</si>
  <si>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</si>
  <si>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</si>
  <si>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</si>
  <si>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</si>
  <si>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</si>
  <si>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</si>
  <si>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</si>
  <si>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</si>
  <si>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</si>
  <si>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</si>
  <si>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</si>
  <si>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</si>
  <si>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</si>
  <si>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</si>
  <si>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</si>
  <si>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</si>
  <si>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</si>
  <si>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</si>
  <si>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</si>
  <si>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</si>
  <si>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</si>
  <si>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</si>
  <si>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</si>
  <si>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</si>
  <si>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</si>
  <si>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</si>
  <si>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</si>
  <si>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</si>
  <si>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</si>
  <si>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</si>
  <si>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</si>
  <si>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</si>
  <si>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</si>
  <si>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</si>
  <si>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</si>
  <si>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</si>
  <si>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</si>
  <si>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</si>
  <si>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</si>
  <si>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</si>
  <si>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</si>
  <si>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</si>
  <si>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</si>
  <si>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</si>
  <si>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</si>
  <si>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</si>
  <si>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</si>
  <si>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</si>
  <si>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</si>
  <si>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</si>
  <si>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</si>
  <si>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</si>
  <si>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</si>
  <si>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</si>
  <si>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</si>
  <si>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</si>
  <si>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</si>
  <si>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</si>
  <si>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</si>
  <si>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</si>
  <si>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</si>
  <si>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</si>
  <si>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</si>
  <si>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</si>
  <si>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</si>
  <si>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</si>
  <si>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</si>
  <si>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</si>
  <si>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</si>
  <si>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</si>
  <si>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</si>
  <si>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</si>
  <si>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</si>
  <si>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</si>
  <si>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</si>
  <si>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</si>
  <si>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</si>
  <si>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</si>
  <si>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</si>
  <si>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</si>
  <si>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</si>
  <si>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</si>
  <si>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</si>
  <si>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</si>
  <si>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</si>
  <si>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</si>
  <si>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</si>
  <si>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</si>
  <si>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</si>
  <si>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</si>
  <si>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</si>
  <si>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</si>
  <si>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</si>
  <si>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</si>
  <si>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</si>
  <si>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</si>
  <si>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</si>
  <si>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</si>
  <si>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</si>
  <si>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</si>
  <si>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</si>
  <si>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</si>
  <si>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</si>
  <si>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</si>
  <si>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</si>
  <si>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</si>
  <si>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</si>
  <si>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</si>
  <si>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</si>
  <si>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</si>
  <si>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</si>
  <si>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</si>
  <si>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</si>
  <si>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</si>
  <si>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</si>
  <si>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</si>
  <si>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</si>
  <si>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</si>
  <si>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</si>
  <si>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</si>
  <si>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</si>
  <si>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</si>
  <si>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</si>
  <si>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</si>
  <si>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</si>
  <si>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</si>
  <si>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</si>
  <si>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</si>
  <si>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</si>
  <si>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</si>
  <si>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</si>
  <si>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</si>
  <si>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</si>
  <si>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</si>
  <si>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</si>
  <si>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</si>
  <si>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</si>
  <si>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</si>
  <si>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</si>
  <si>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</si>
  <si>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</si>
  <si>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</si>
  <si>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</si>
  <si>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</si>
  <si>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</si>
  <si>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</si>
  <si>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</si>
  <si>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</si>
  <si>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</si>
  <si>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</si>
  <si>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</si>
  <si>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</si>
  <si>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</si>
  <si>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</si>
  <si>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</si>
  <si>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</si>
  <si>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</si>
  <si>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</si>
  <si>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</si>
  <si>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</si>
  <si>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</si>
  <si>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</si>
  <si>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</si>
  <si>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</si>
  <si>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</si>
  <si>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</si>
  <si>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</si>
  <si>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</si>
  <si>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</si>
  <si>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</si>
  <si>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</si>
  <si>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</si>
  <si>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</si>
  <si>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</si>
  <si>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</si>
  <si>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</si>
  <si>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</si>
  <si>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</si>
  <si>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</si>
  <si>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</si>
  <si>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</si>
  <si>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</si>
  <si>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</si>
  <si>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</si>
  <si>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</si>
  <si>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</si>
  <si>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</si>
  <si>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</si>
  <si>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</si>
  <si>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</si>
  <si>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</si>
  <si>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</si>
  <si>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</si>
  <si>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</si>
  <si>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</si>
  <si>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</si>
  <si>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</si>
  <si>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</si>
  <si>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</si>
  <si>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</si>
  <si>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</si>
  <si>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</si>
  <si>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</si>
  <si>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</si>
  <si>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</si>
  <si>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</si>
  <si>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</si>
  <si>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</si>
  <si>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</si>
  <si>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</si>
  <si>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</si>
  <si>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</si>
  <si>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</si>
  <si>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</si>
  <si>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</si>
  <si>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</si>
  <si>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</si>
  <si>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</si>
  <si>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</si>
  <si>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</si>
  <si>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</si>
  <si>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</si>
  <si>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</si>
  <si>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</si>
  <si>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</si>
  <si>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</si>
  <si>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</si>
  <si>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</si>
  <si>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</si>
  <si>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</si>
  <si>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</si>
  <si>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</si>
  <si>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</si>
  <si>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</si>
  <si>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</si>
  <si>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</si>
  <si>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</si>
  <si>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</si>
  <si>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</si>
  <si>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</si>
  <si>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</si>
  <si>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</si>
  <si>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</si>
  <si>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</si>
  <si>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</si>
  <si>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</si>
  <si>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</si>
  <si>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</si>
  <si>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</si>
  <si>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</si>
  <si>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</si>
  <si>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</si>
  <si>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</si>
  <si>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</si>
  <si>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</si>
  <si>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</si>
  <si>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</si>
  <si>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</si>
  <si>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</si>
  <si>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</si>
  <si>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</si>
  <si>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</si>
  <si>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</si>
  <si>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</si>
  <si>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</si>
  <si>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</si>
  <si>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</si>
  <si>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</si>
  <si>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</si>
  <si>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</si>
  <si>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</si>
  <si>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</si>
  <si>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</si>
  <si>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</si>
  <si>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</si>
  <si>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</si>
  <si>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</si>
  <si>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</si>
  <si>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</si>
  <si>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</si>
  <si>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</si>
  <si>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</si>
  <si>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</si>
  <si>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</si>
  <si>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</si>
  <si>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</si>
  <si>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</si>
  <si>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</si>
  <si>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</si>
  <si>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</si>
  <si>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</si>
  <si>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</si>
  <si>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</si>
  <si>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</si>
  <si>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</si>
  <si>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</si>
  <si>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</si>
  <si>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</si>
  <si>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</si>
  <si>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</si>
  <si>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</si>
  <si>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</si>
  <si>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</si>
  <si>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</si>
  <si>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</si>
  <si>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</si>
  <si>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</si>
  <si>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</si>
  <si>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</si>
  <si>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</si>
  <si>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</si>
  <si>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</si>
  <si>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</si>
  <si>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</si>
  <si>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</si>
  <si>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</si>
  <si>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</si>
  <si>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</si>
  <si>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</si>
  <si>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</si>
  <si>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</si>
  <si>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</si>
  <si>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</si>
  <si>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</si>
  <si>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</si>
  <si>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</si>
  <si>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</si>
  <si>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</si>
  <si>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</si>
  <si>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</si>
  <si>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</si>
  <si>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</si>
  <si>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</si>
  <si>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</si>
  <si>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</si>
  <si>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</si>
  <si>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</si>
  <si>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</si>
  <si>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</si>
  <si>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</si>
  <si>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</si>
  <si>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</si>
  <si>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</si>
  <si>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</si>
  <si>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</si>
  <si>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</si>
  <si>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</si>
  <si>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</si>
  <si>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</si>
  <si>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</si>
  <si>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</si>
  <si>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</si>
  <si>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</si>
  <si>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</si>
  <si>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</si>
  <si>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</si>
  <si>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</si>
  <si>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</si>
  <si>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</si>
  <si>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</si>
  <si>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</si>
  <si>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</si>
  <si>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</si>
  <si>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</si>
  <si>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</si>
  <si>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</si>
  <si>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</si>
  <si>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</si>
  <si>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</si>
  <si>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</si>
  <si>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</si>
  <si>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</si>
  <si>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</si>
  <si>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</si>
  <si>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</si>
  <si>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</si>
  <si>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</si>
  <si>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</si>
  <si>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</si>
  <si>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</si>
  <si>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</si>
  <si>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</si>
  <si>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</si>
  <si>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</si>
  <si>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</si>
  <si>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</si>
  <si>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</si>
  <si>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</si>
  <si>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</si>
  <si>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</si>
  <si>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</si>
  <si>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</si>
  <si>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</si>
  <si>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</si>
  <si>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</si>
  <si>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</si>
  <si>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</si>
  <si>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</si>
  <si>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</si>
  <si>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</si>
  <si>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</si>
  <si>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</si>
  <si>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</si>
  <si>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</si>
  <si>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</si>
  <si>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</si>
  <si>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</si>
  <si>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</si>
  <si>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</si>
  <si>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</si>
  <si>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</si>
  <si>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</si>
  <si>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</si>
  <si>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</si>
  <si>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</si>
  <si>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</si>
  <si>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</si>
  <si>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</si>
  <si>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</si>
  <si>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</si>
  <si>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</si>
  <si>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</si>
  <si>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</si>
  <si>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</si>
  <si>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</si>
  <si>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</si>
  <si>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</si>
  <si>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</si>
  <si>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</si>
  <si>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</si>
  <si>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</si>
  <si>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</si>
  <si>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</si>
  <si>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</si>
  <si>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</si>
  <si>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</si>
  <si>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</si>
  <si>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</si>
  <si>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</si>
  <si>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</si>
  <si>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</si>
  <si>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</si>
  <si>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</si>
  <si>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</si>
  <si>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</si>
  <si>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</si>
  <si>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</si>
  <si>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</si>
  <si>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</si>
  <si>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</si>
  <si>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</si>
  <si>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</si>
  <si>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</si>
  <si>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</si>
  <si>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</si>
  <si>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</si>
  <si>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</si>
  <si>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</si>
  <si>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</si>
  <si>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</si>
  <si>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</si>
  <si>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</si>
  <si>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</si>
  <si>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</si>
  <si>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</si>
  <si>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</si>
  <si>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</si>
  <si>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</si>
  <si>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</si>
  <si>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</si>
  <si>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</si>
  <si>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</si>
  <si>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</si>
  <si>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</si>
  <si>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</si>
  <si>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</si>
  <si>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</si>
  <si>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</si>
  <si>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</si>
  <si>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</si>
  <si>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</si>
  <si>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</si>
  <si>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</si>
  <si>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</si>
  <si>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</si>
  <si>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</si>
  <si>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</si>
  <si>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</si>
  <si>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</si>
  <si>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</si>
  <si>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</si>
  <si>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</si>
  <si>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</si>
  <si>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</si>
  <si>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</si>
  <si>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</si>
  <si>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</si>
  <si>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</si>
  <si>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</si>
  <si>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</si>
  <si>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</si>
  <si>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</si>
  <si>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</si>
  <si>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</si>
  <si>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</si>
  <si>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</si>
  <si>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</si>
  <si>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</si>
  <si>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</si>
  <si>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</si>
  <si>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</si>
  <si>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</si>
  <si>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</si>
  <si>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</si>
  <si>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</si>
  <si>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</si>
  <si>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</si>
  <si>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</si>
  <si>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</si>
  <si>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</si>
  <si>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</si>
  <si>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</si>
  <si>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</si>
  <si>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</si>
  <si>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</si>
  <si>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</si>
  <si>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</si>
  <si>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</si>
  <si>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</si>
  <si>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</si>
  <si>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</si>
  <si>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</si>
  <si>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</si>
  <si>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</si>
  <si>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</si>
  <si>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</si>
  <si>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</si>
  <si>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</si>
  <si>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</si>
  <si>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</si>
  <si>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</si>
  <si>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</si>
  <si>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</si>
  <si>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</si>
  <si>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</si>
  <si>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</si>
  <si>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</si>
  <si>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</si>
  <si>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</si>
  <si>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</si>
  <si>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</si>
  <si>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</si>
  <si>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</si>
  <si>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</si>
  <si>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</si>
  <si>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</si>
  <si>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</si>
  <si>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</si>
  <si>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</si>
  <si>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</si>
  <si>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</si>
  <si>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</si>
  <si>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</si>
  <si>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</si>
  <si>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</si>
  <si>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</si>
  <si>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</si>
  <si>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</si>
  <si>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</si>
  <si>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</si>
  <si>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</si>
  <si>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</si>
  <si>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</si>
  <si>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</si>
  <si>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</si>
  <si>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</si>
  <si>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</si>
  <si>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</si>
  <si>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</si>
  <si>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</si>
  <si>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</si>
  <si>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</si>
  <si>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</si>
  <si>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</si>
  <si>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</si>
  <si>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</si>
  <si>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</si>
  <si>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</si>
  <si>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</si>
  <si>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</si>
  <si>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</si>
  <si>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</si>
  <si>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</si>
  <si>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</si>
  <si>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</si>
  <si>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</si>
  <si>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</si>
  <si>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</si>
  <si>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</si>
  <si>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</si>
  <si>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</si>
  <si>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</si>
  <si>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</si>
  <si>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</si>
  <si>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</si>
  <si>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</si>
  <si>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</si>
  <si>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</si>
  <si>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</si>
  <si>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</si>
  <si>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</si>
  <si>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</si>
  <si>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</si>
  <si>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</si>
  <si>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</si>
  <si>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</si>
  <si>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</si>
  <si>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</si>
  <si>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</si>
  <si>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</si>
  <si>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</si>
  <si>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</si>
  <si>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</si>
  <si>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</si>
  <si>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</si>
  <si>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</si>
  <si>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</si>
  <si>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</si>
  <si>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</si>
  <si>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</si>
  <si>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</si>
  <si>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</si>
  <si>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</si>
  <si>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</si>
  <si>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</si>
  <si>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</si>
  <si>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</si>
  <si>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</si>
  <si>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</si>
  <si>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</si>
  <si>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</si>
  <si>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</si>
  <si>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</si>
  <si>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</si>
  <si>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</si>
  <si>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</si>
  <si>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</si>
  <si>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</si>
  <si>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</si>
  <si>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</si>
  <si>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</si>
  <si>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</si>
  <si>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</si>
  <si>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</si>
  <si>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</si>
  <si>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</si>
  <si>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</si>
  <si>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</si>
  <si>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</si>
  <si>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</si>
  <si>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</si>
  <si>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</si>
  <si>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</si>
  <si>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</si>
  <si>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</si>
  <si>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</si>
  <si>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</si>
  <si>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</si>
  <si>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</si>
  <si>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</si>
  <si>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</si>
  <si>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</si>
  <si>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</si>
  <si>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</si>
  <si>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</si>
  <si>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</si>
  <si>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</si>
  <si>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</si>
  <si>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</si>
  <si>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</si>
  <si>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</si>
  <si>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</si>
  <si>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</si>
  <si>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</si>
  <si>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</si>
  <si>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</si>
  <si>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</si>
  <si>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</si>
  <si>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</si>
  <si>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</si>
  <si>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</si>
  <si>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</si>
  <si>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</si>
  <si>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</si>
  <si>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</si>
  <si>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</si>
  <si>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</si>
  <si>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</si>
  <si>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</si>
  <si>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</si>
  <si>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</si>
  <si>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</si>
  <si>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</si>
  <si>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</si>
  <si>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</si>
  <si>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</si>
  <si>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</si>
  <si>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</si>
  <si>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</si>
  <si>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</si>
  <si>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</si>
  <si>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</si>
  <si>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</si>
  <si>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</si>
  <si>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</si>
  <si>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</si>
  <si>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</si>
  <si>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</si>
  <si>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</si>
  <si>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</si>
  <si>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</si>
  <si>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</si>
  <si>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</si>
  <si>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</si>
  <si>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</si>
  <si>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</si>
  <si>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</si>
  <si>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</si>
  <si>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</si>
  <si>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</si>
  <si>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</si>
  <si>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</si>
  <si>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</si>
  <si>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</si>
  <si>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</si>
  <si>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</si>
  <si>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</si>
  <si>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</si>
  <si>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</si>
  <si>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</si>
  <si>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</si>
  <si>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</si>
  <si>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</si>
  <si>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</si>
  <si>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</si>
  <si>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</si>
  <si>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</si>
  <si>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</si>
  <si>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</si>
  <si>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</si>
  <si>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</si>
  <si>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</si>
  <si>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</si>
  <si>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</si>
  <si>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</si>
  <si>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</si>
  <si>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</si>
  <si>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</si>
  <si>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</si>
  <si>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</si>
  <si>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</si>
  <si>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</si>
  <si>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</si>
  <si>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</si>
  <si>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</si>
  <si>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</si>
  <si>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</si>
  <si>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</si>
  <si>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</si>
  <si>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</si>
  <si>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</si>
  <si>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</si>
  <si>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</si>
  <si>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</si>
  <si>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</si>
  <si>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</si>
  <si>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</si>
  <si>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</si>
  <si>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</si>
  <si>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</si>
  <si>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</si>
  <si>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</si>
  <si>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</si>
  <si>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</si>
  <si>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</si>
  <si>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</si>
  <si>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</si>
  <si>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</si>
  <si>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</si>
  <si>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</si>
  <si>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</si>
  <si>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</si>
  <si>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</si>
  <si>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</si>
  <si>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</si>
  <si>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</si>
  <si>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</si>
  <si>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</si>
  <si>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</si>
  <si>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</si>
  <si>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</si>
  <si>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</si>
  <si>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</si>
  <si>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</si>
  <si>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</si>
  <si>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</si>
  <si>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</si>
  <si>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</si>
  <si>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</si>
  <si>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</si>
  <si>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</si>
  <si>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</si>
  <si>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</si>
  <si>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</si>
  <si>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</si>
  <si>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</si>
  <si>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</si>
  <si>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</si>
  <si>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</si>
  <si>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</si>
  <si>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</si>
  <si>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</si>
  <si>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</si>
  <si>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</si>
  <si>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</si>
  <si>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</si>
  <si>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</si>
  <si>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</si>
  <si>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</si>
  <si>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</si>
  <si>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</si>
  <si>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</si>
  <si>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</si>
  <si>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</si>
  <si>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</si>
  <si>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</si>
  <si>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</si>
  <si>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</si>
  <si>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</si>
  <si>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</si>
  <si>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</si>
  <si>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</si>
  <si>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</si>
  <si>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</si>
  <si>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</si>
  <si>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</si>
  <si>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</si>
  <si>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</si>
  <si>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</si>
  <si>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</si>
  <si>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</si>
  <si>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</si>
  <si>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</si>
  <si>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</si>
  <si>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</si>
  <si>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</si>
  <si>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</si>
  <si>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</si>
  <si>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</si>
  <si>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</si>
  <si>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</si>
  <si>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</si>
  <si>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</si>
  <si>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</si>
  <si>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</si>
  <si>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</si>
  <si>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</si>
  <si>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</si>
  <si>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</si>
  <si>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</si>
  <si>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</si>
  <si>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</si>
  <si>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</si>
  <si>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</si>
  <si>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</si>
  <si>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</si>
  <si>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</si>
  <si>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</si>
  <si>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</si>
  <si>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</si>
  <si>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</si>
  <si>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</si>
  <si>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</si>
  <si>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</si>
  <si>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</si>
  <si>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</si>
  <si>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</si>
  <si>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</si>
  <si>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</si>
  <si>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</si>
  <si>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</si>
  <si>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</si>
  <si>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</si>
  <si>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</si>
  <si>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</si>
  <si>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</si>
  <si>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</si>
  <si>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</si>
  <si>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</si>
  <si>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</si>
  <si>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</si>
  <si>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</si>
  <si>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</si>
  <si>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</si>
  <si>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</si>
  <si>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</si>
  <si>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</si>
  <si>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</si>
  <si>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</si>
  <si>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</si>
  <si>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</si>
  <si>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</si>
  <si>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</si>
  <si>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</si>
  <si>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</si>
  <si>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</si>
  <si>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</si>
  <si>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</si>
  <si>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</si>
  <si>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</si>
  <si>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</si>
  <si>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</si>
  <si>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</si>
  <si>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</si>
  <si>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</si>
  <si>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</si>
  <si>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</si>
  <si>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</si>
  <si>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</si>
  <si>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</si>
  <si>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</si>
  <si>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</si>
  <si>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</si>
  <si>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</si>
  <si>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</si>
  <si>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</si>
  <si>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</si>
  <si>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</si>
  <si>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</si>
  <si>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</si>
  <si>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</si>
  <si>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</si>
  <si>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</si>
  <si>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</si>
  <si>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</si>
  <si>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</si>
  <si>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</si>
  <si>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</si>
  <si>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</si>
  <si>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</si>
  <si>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</si>
  <si>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</si>
  <si>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</si>
  <si>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</si>
  <si>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</si>
  <si>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</si>
  <si>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</si>
  <si>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</si>
  <si>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</si>
  <si>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</si>
  <si>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</si>
  <si>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</si>
  <si>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</si>
  <si>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</si>
  <si>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</si>
  <si>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</si>
  <si>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</si>
  <si>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</si>
  <si>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</si>
  <si>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</si>
  <si>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</si>
  <si>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</si>
  <si>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</si>
  <si>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</si>
  <si>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</si>
  <si>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</si>
  <si>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</si>
  <si>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</si>
  <si>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</si>
  <si>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</si>
  <si>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</si>
  <si>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</si>
  <si>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</si>
  <si>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</si>
  <si>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</si>
  <si>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</si>
  <si>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</si>
  <si>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</si>
  <si>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</si>
  <si>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</si>
  <si>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</si>
  <si>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</si>
  <si>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</si>
  <si>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</si>
  <si>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</si>
  <si>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</si>
  <si>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</si>
  <si>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</si>
  <si>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</si>
  <si>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</si>
  <si>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</si>
  <si>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</si>
  <si>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</si>
  <si>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</si>
  <si>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</si>
  <si>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</si>
  <si>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</si>
  <si>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</si>
  <si>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</si>
  <si>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</si>
  <si>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</si>
  <si>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</si>
  <si>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</si>
  <si>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</si>
  <si>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</si>
  <si>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</si>
  <si>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</si>
  <si>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</si>
  <si>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</si>
  <si>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</si>
  <si>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</si>
  <si>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</si>
  <si>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</si>
  <si>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</si>
  <si>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</si>
  <si>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</si>
  <si>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</si>
  <si>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</si>
  <si>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</si>
  <si>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</si>
  <si>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</si>
  <si>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</si>
  <si>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</si>
  <si>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</si>
  <si>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</si>
  <si>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</si>
  <si>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</si>
  <si>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</si>
  <si>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</si>
  <si>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</si>
  <si>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</si>
  <si>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</si>
  <si>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</si>
  <si>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</si>
  <si>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</si>
  <si>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</si>
  <si>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</si>
  <si>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</si>
  <si>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</si>
  <si>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</si>
  <si>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</si>
  <si>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</si>
  <si>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</si>
  <si>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</si>
  <si>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</si>
  <si>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</si>
  <si>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</si>
  <si>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</si>
  <si>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</si>
  <si>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</si>
  <si>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</si>
  <si>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</si>
  <si>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</si>
  <si>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</si>
  <si>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</si>
  <si>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</si>
  <si>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</si>
  <si>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</si>
  <si>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</si>
  <si>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</si>
  <si>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</si>
  <si>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</si>
  <si>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</si>
  <si>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</si>
  <si>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</si>
  <si>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</si>
  <si>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</si>
  <si>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</si>
  <si>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</si>
  <si>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</si>
  <si>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</si>
  <si>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</si>
  <si>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</si>
  <si>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</si>
  <si>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</si>
  <si>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</si>
  <si>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</si>
  <si>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</si>
  <si>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</si>
  <si>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</si>
  <si>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</si>
  <si>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</si>
  <si>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</si>
  <si>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</si>
  <si>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</si>
  <si>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</si>
  <si>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</si>
  <si>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</si>
  <si>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</si>
  <si>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</si>
  <si>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</si>
  <si>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</si>
  <si>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</si>
  <si>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</si>
  <si>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</si>
  <si>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</si>
  <si>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</si>
  <si>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</si>
  <si>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</si>
  <si>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</si>
  <si>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</si>
  <si>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</si>
  <si>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</si>
  <si>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</si>
  <si>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</si>
  <si>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</si>
  <si>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</si>
  <si>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</si>
  <si>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</si>
  <si>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</si>
  <si>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</si>
  <si>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</si>
  <si>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</si>
  <si>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</si>
  <si>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</si>
  <si>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</si>
  <si>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</si>
  <si>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</si>
  <si>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</si>
  <si>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</si>
  <si>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</si>
  <si>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</si>
  <si>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</si>
  <si>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</si>
  <si>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</si>
  <si>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</si>
  <si>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</si>
  <si>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</si>
  <si>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</si>
  <si>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</si>
  <si>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</si>
  <si>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</si>
  <si>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</si>
  <si>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</si>
  <si>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</si>
  <si>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</si>
  <si>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</si>
  <si>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</si>
  <si>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</si>
  <si>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</si>
  <si>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</si>
  <si>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</si>
  <si>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</si>
  <si>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</si>
  <si>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</si>
  <si>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</si>
  <si>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</si>
  <si>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</si>
  <si>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</si>
  <si>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</si>
  <si>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</si>
  <si>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</si>
  <si>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</si>
  <si>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</si>
  <si>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</si>
  <si>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</si>
  <si>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</si>
  <si>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</si>
  <si>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</si>
  <si>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</si>
  <si>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</si>
  <si>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</si>
  <si>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</si>
  <si>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</si>
  <si>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</si>
  <si>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</si>
  <si>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</si>
  <si>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</si>
  <si>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</si>
  <si>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</si>
  <si>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</si>
  <si>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</si>
  <si>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</si>
  <si>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</si>
  <si>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</si>
  <si>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</si>
  <si>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</si>
  <si>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</si>
  <si>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</si>
  <si>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</si>
  <si>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</si>
  <si>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</si>
  <si>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</si>
  <si>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</si>
  <si>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</si>
  <si>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</si>
  <si>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</si>
  <si>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</si>
  <si>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</si>
  <si>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</si>
  <si>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</si>
  <si>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</si>
  <si>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</si>
  <si>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</si>
  <si>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</si>
  <si>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</si>
  <si>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</si>
  <si>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</si>
  <si>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</si>
  <si>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</si>
  <si>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</si>
  <si>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</si>
  <si>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</si>
  <si>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</si>
  <si>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</si>
  <si>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</si>
  <si>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</si>
  <si>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</si>
  <si>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</si>
  <si>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</si>
  <si>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</si>
  <si>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</si>
  <si>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</si>
  <si>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</si>
  <si>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</si>
  <si>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</si>
  <si>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</si>
  <si>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</si>
  <si>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</si>
  <si>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</si>
  <si>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</si>
  <si>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</si>
  <si>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</si>
  <si>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</si>
  <si>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</si>
  <si>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</si>
  <si>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</si>
  <si>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</si>
  <si>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</si>
  <si>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</si>
  <si>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</si>
  <si>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</si>
  <si>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</si>
  <si>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</si>
  <si>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</si>
  <si>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</si>
  <si>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</si>
  <si>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</si>
  <si>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</si>
  <si>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</si>
  <si>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</si>
  <si>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</si>
  <si>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</si>
  <si>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</si>
  <si>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</si>
  <si>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</si>
  <si>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</si>
  <si>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</si>
  <si>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</si>
  <si>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</si>
  <si>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</si>
  <si>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</si>
  <si>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</si>
  <si>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</si>
  <si>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</si>
  <si>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</si>
  <si>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</si>
  <si>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</si>
  <si>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</si>
  <si>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</si>
  <si>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</si>
  <si>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</si>
  <si>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</si>
  <si>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</si>
  <si>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</si>
  <si>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</si>
  <si>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</si>
  <si>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</si>
  <si>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</si>
  <si>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</si>
  <si>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</si>
  <si>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</si>
  <si>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</si>
  <si>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</si>
  <si>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</si>
  <si>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</si>
  <si>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</si>
  <si>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</si>
  <si>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</si>
  <si>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</si>
  <si>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</si>
  <si>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</si>
  <si>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</si>
  <si>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</si>
  <si>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</si>
  <si>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</si>
  <si>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</si>
  <si>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</si>
  <si>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</si>
  <si>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</si>
  <si>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</si>
  <si>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</si>
  <si>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</si>
  <si>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</si>
  <si>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</si>
  <si>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</si>
  <si>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</si>
  <si>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</si>
  <si>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</si>
  <si>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</si>
  <si>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</si>
  <si>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</si>
  <si>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</si>
  <si>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</si>
  <si>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</si>
  <si>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</si>
  <si>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</si>
  <si>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</si>
  <si>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</si>
  <si>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</si>
  <si>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</si>
  <si>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</si>
  <si>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</si>
  <si>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</si>
  <si>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</si>
  <si>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</si>
  <si>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</si>
  <si>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</si>
  <si>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</si>
  <si>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</si>
  <si>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</si>
  <si>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</si>
  <si>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</si>
  <si>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</si>
  <si>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</si>
  <si>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</si>
  <si>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</si>
  <si>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</si>
  <si>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</si>
  <si>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</si>
  <si>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</si>
  <si>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</si>
  <si>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</si>
  <si>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</si>
  <si>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</si>
  <si>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</si>
  <si>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</si>
  <si>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</si>
  <si>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</si>
  <si>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</si>
  <si>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</si>
  <si>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</si>
  <si>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</si>
  <si>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</si>
  <si>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</si>
  <si>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</si>
  <si>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</si>
  <si>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</si>
  <si>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</si>
  <si>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</si>
  <si>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</si>
  <si>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</si>
  <si>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</si>
  <si>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</si>
  <si>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</si>
  <si>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</si>
  <si>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</si>
  <si>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</si>
  <si>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</si>
  <si>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</si>
  <si>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</si>
  <si>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</si>
  <si>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</si>
  <si>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</si>
  <si>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</si>
  <si>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</si>
  <si>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</si>
  <si>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</si>
  <si>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</si>
  <si>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</si>
  <si>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</si>
  <si>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</si>
  <si>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</si>
  <si>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</si>
  <si>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</si>
  <si>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</si>
  <si>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</si>
  <si>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</si>
  <si>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</si>
  <si>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</si>
  <si>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</si>
  <si>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</si>
  <si>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</si>
  <si>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</si>
  <si>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</si>
  <si>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</si>
  <si>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</si>
  <si>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</si>
  <si>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</si>
  <si>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</si>
  <si>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</si>
  <si>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</si>
  <si>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</si>
  <si>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</si>
  <si>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</si>
  <si>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</si>
  <si>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</si>
  <si>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</si>
  <si>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</si>
  <si>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</si>
  <si>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</si>
  <si>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</si>
  <si>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</si>
  <si>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</si>
  <si>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</si>
  <si>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</si>
  <si>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</si>
  <si>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</si>
  <si>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</si>
  <si>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</si>
  <si>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</si>
  <si>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</si>
  <si>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</si>
  <si>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</si>
  <si>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</si>
  <si>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</si>
  <si>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</si>
  <si>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</si>
  <si>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</si>
  <si>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</si>
  <si>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</si>
  <si>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</si>
  <si>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</si>
  <si>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</si>
  <si>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</si>
  <si>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</si>
  <si>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</si>
  <si>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</si>
  <si>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</si>
  <si>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</si>
  <si>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</si>
  <si>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</si>
  <si>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</si>
  <si>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</si>
  <si>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</si>
  <si>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</si>
  <si>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</si>
  <si>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</si>
  <si>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</si>
  <si>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</si>
  <si>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</si>
  <si>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</si>
  <si>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</si>
  <si>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</si>
  <si>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</si>
  <si>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</si>
  <si>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</si>
  <si>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</si>
  <si>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</si>
  <si>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</si>
  <si>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</si>
  <si>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</si>
  <si>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</si>
  <si>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</si>
  <si>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</si>
  <si>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</si>
  <si>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</si>
  <si>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</si>
  <si>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</si>
  <si>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</si>
  <si>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</si>
  <si>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</si>
  <si>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</si>
  <si>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</si>
  <si>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</si>
  <si>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</si>
  <si>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</si>
  <si>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</si>
  <si>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</si>
  <si>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</si>
  <si>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</si>
  <si>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</si>
  <si>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</si>
  <si>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</si>
  <si>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</si>
  <si>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</si>
  <si>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</si>
  <si>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</si>
  <si>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</si>
  <si>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</si>
  <si>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</si>
  <si>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</si>
  <si>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</si>
  <si>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</si>
  <si>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</si>
  <si>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</si>
  <si>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</si>
  <si>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</si>
  <si>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</si>
  <si>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</si>
  <si>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</si>
  <si>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</si>
  <si>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</si>
  <si>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</si>
  <si>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</si>
  <si>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</si>
  <si>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</si>
  <si>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</si>
  <si>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</si>
  <si>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</si>
  <si>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</si>
  <si>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</si>
  <si>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</si>
  <si>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</si>
  <si>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</si>
  <si>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</si>
  <si>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</si>
  <si>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</si>
  <si>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</si>
  <si>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</si>
  <si>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</si>
  <si>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</si>
  <si>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</si>
  <si>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</si>
  <si>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</si>
  <si>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</si>
  <si>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</si>
  <si>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</si>
  <si>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</si>
  <si>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</si>
  <si>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</si>
  <si>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</si>
  <si>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</si>
  <si>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</si>
  <si>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</si>
  <si>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</si>
  <si>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</si>
  <si>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</si>
  <si>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</si>
  <si>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</si>
  <si>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</si>
  <si>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</si>
  <si>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</si>
  <si>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</si>
  <si>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</si>
  <si>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</si>
  <si>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</si>
  <si>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</si>
  <si>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</si>
  <si>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</si>
  <si>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</si>
  <si>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</si>
  <si>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</si>
  <si>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</si>
  <si>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</si>
  <si>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</si>
  <si>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</si>
  <si>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</si>
  <si>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</si>
  <si>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</si>
  <si>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</si>
  <si>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</si>
  <si>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</si>
  <si>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</si>
  <si>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</si>
  <si>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</si>
  <si>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</si>
  <si>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</si>
  <si>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</si>
  <si>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</si>
  <si>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</si>
  <si>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</si>
  <si>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</si>
  <si>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</si>
  <si>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</si>
  <si>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</si>
  <si>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</si>
  <si>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</si>
  <si>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</si>
  <si>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</si>
  <si>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</si>
  <si>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</si>
  <si>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</si>
  <si>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</si>
  <si>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</si>
  <si>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</si>
  <si>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</si>
  <si>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</si>
  <si>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</si>
  <si>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</si>
  <si>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</si>
  <si>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</si>
  <si>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</si>
  <si>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</si>
  <si>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</si>
  <si>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</si>
  <si>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</si>
  <si>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</si>
  <si>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</si>
  <si>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</si>
  <si>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</si>
  <si>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</si>
  <si>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</si>
  <si>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</si>
  <si>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</si>
  <si>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</si>
  <si>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</si>
  <si>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</si>
  <si>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</si>
  <si>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</si>
  <si>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</si>
  <si>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</si>
  <si>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</si>
  <si>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</si>
  <si>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</si>
  <si>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</si>
  <si>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</si>
  <si>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</si>
  <si>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</si>
  <si>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</si>
  <si>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</si>
  <si>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</si>
  <si>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</si>
  <si>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</si>
  <si>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</si>
  <si>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</si>
  <si>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</si>
  <si>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</si>
  <si>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</si>
  <si>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</si>
  <si>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</si>
  <si>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</si>
  <si>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</si>
  <si>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</si>
  <si>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</si>
  <si>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</si>
  <si>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</si>
  <si>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</si>
  <si>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</si>
  <si>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</si>
  <si>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</si>
  <si>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</si>
  <si>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</si>
  <si>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</si>
  <si>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</si>
  <si>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</si>
  <si>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</si>
  <si>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</si>
  <si>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</si>
  <si>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</si>
  <si>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</si>
  <si>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</si>
  <si>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</si>
  <si>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</si>
  <si>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</si>
  <si>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</si>
  <si>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</si>
  <si>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</si>
  <si>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</si>
  <si>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</si>
  <si>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</si>
  <si>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</si>
  <si>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</si>
  <si>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</si>
  <si>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</si>
  <si>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</si>
  <si>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</si>
  <si>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</si>
  <si>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</si>
  <si>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</si>
  <si>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</si>
  <si>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</si>
  <si>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</si>
  <si>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</si>
  <si>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</si>
  <si>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</si>
  <si>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</si>
  <si>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</si>
  <si>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</si>
  <si>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</si>
  <si>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</si>
  <si>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</si>
  <si>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</si>
  <si>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</si>
  <si>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</si>
  <si>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</si>
  <si>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</si>
  <si>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</si>
  <si>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</si>
  <si>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</si>
  <si>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</si>
  <si>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</si>
  <si>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</si>
  <si>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</si>
  <si>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</si>
  <si>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</si>
  <si>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</si>
  <si>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</si>
  <si>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</si>
  <si>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</si>
  <si>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</si>
  <si>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</si>
  <si>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</si>
  <si>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</si>
  <si>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</si>
  <si>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</si>
  <si>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</si>
  <si>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</si>
  <si>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</si>
  <si>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</si>
  <si>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</si>
  <si>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</si>
  <si>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</si>
  <si>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</si>
  <si>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</si>
  <si>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</si>
  <si>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</si>
  <si>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</si>
  <si>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</si>
  <si>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</si>
  <si>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</si>
  <si>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</si>
  <si>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</si>
  <si>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</si>
  <si>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</si>
  <si>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</si>
  <si>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</si>
  <si>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</si>
  <si>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</si>
  <si>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</si>
  <si>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</si>
  <si>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</si>
  <si>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</si>
  <si>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</si>
  <si>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</si>
  <si>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</si>
  <si>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</si>
  <si>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</si>
  <si>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</si>
  <si>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</si>
  <si>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</si>
  <si>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</si>
  <si>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</si>
  <si>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</si>
  <si>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</si>
  <si>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</si>
  <si>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</si>
  <si>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</si>
  <si>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</si>
  <si>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</si>
  <si>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</si>
  <si>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</si>
  <si>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</si>
  <si>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</si>
  <si>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</si>
  <si>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</si>
  <si>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</si>
  <si>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</si>
  <si>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</si>
  <si>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</si>
  <si>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</si>
  <si>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</si>
  <si>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</si>
  <si>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</si>
  <si>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</si>
  <si>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</si>
  <si>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</si>
  <si>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</si>
  <si>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</si>
  <si>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</si>
  <si>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</si>
  <si>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</si>
  <si>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</si>
  <si>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</si>
  <si>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</si>
  <si>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</si>
  <si>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</si>
  <si>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</si>
  <si>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</si>
  <si>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</si>
  <si>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</si>
  <si>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</si>
  <si>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</si>
  <si>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</si>
  <si>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</si>
  <si>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</si>
  <si>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</si>
  <si>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</si>
  <si>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</si>
  <si>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</si>
  <si>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</si>
  <si>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</si>
  <si>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</si>
  <si>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</si>
  <si>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</si>
  <si>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</si>
  <si>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</si>
  <si>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</si>
  <si>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</si>
  <si>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</si>
  <si>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</si>
  <si>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</si>
  <si>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</si>
  <si>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</si>
  <si>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</si>
  <si>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</si>
  <si>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</si>
  <si>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</si>
  <si>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</si>
  <si>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</si>
  <si>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</si>
  <si>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</si>
  <si>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</si>
  <si>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</si>
  <si>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</si>
  <si>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</si>
  <si>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</si>
  <si>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</si>
  <si>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</si>
  <si>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</si>
  <si>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</si>
  <si>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</si>
  <si>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</si>
  <si>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</si>
  <si>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</si>
  <si>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</si>
  <si>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</si>
  <si>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</si>
  <si>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</si>
  <si>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</si>
  <si>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</si>
  <si>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</si>
  <si>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</si>
  <si>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</si>
  <si>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</si>
  <si>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</si>
  <si>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</si>
  <si>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</si>
  <si>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</si>
  <si>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</si>
  <si>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</si>
  <si>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</si>
  <si>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</si>
  <si>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</si>
  <si>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</si>
  <si>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</si>
  <si>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</si>
  <si>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</si>
  <si>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</si>
  <si>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</si>
  <si>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</si>
  <si>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</si>
  <si>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</si>
  <si>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</si>
  <si>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</si>
  <si>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</si>
  <si>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</si>
  <si>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</si>
  <si>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</si>
  <si>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</si>
  <si>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</si>
  <si>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</si>
  <si>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</si>
  <si>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</si>
  <si>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</si>
  <si>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</si>
  <si>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</si>
  <si>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</si>
  <si>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</si>
  <si>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</si>
  <si>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</si>
  <si>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</si>
  <si>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</si>
  <si>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</si>
  <si>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</si>
  <si>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</si>
  <si>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</si>
  <si>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</si>
  <si>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</si>
  <si>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</si>
  <si>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</si>
  <si>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</si>
  <si>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</si>
  <si>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</si>
  <si>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</si>
  <si>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</si>
  <si>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</si>
  <si>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</si>
  <si>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</si>
  <si>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</si>
  <si>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</si>
  <si>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</si>
  <si>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</si>
  <si>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</si>
  <si>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</si>
  <si>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</si>
  <si>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</si>
  <si>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</si>
  <si>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</si>
  <si>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</si>
  <si>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</si>
  <si>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</si>
  <si>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</si>
  <si>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</si>
  <si>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</si>
  <si>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</si>
  <si>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</si>
  <si>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</si>
  <si>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</si>
  <si>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</si>
  <si>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</si>
  <si>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</si>
  <si>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</si>
  <si>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</si>
  <si>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</si>
  <si>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</si>
  <si>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</si>
  <si>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</si>
  <si>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</si>
  <si>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</si>
  <si>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</si>
  <si>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</si>
  <si>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</si>
  <si>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</si>
  <si>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</si>
  <si>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</si>
  <si>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</si>
  <si>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</si>
  <si>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</si>
  <si>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</si>
  <si>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</si>
  <si>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</si>
  <si>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</si>
  <si>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</si>
  <si>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</si>
  <si>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</si>
  <si>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</si>
  <si>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</si>
  <si>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</si>
  <si>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</si>
  <si>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</si>
  <si>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</si>
  <si>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</si>
  <si>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</si>
  <si>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</si>
  <si>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</si>
  <si>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</si>
  <si>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</si>
  <si>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</si>
  <si>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</si>
  <si>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</si>
  <si>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</si>
  <si>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</si>
  <si>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</si>
  <si>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</si>
  <si>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</si>
  <si>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</si>
  <si>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</si>
  <si>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</si>
  <si>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</si>
  <si>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</si>
  <si>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</si>
  <si>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</si>
  <si>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</si>
  <si>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</si>
  <si>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</si>
  <si>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</si>
  <si>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</si>
  <si>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</si>
  <si>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</si>
  <si>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</si>
  <si>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</si>
  <si>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</si>
  <si>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</si>
  <si>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</si>
  <si>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</si>
  <si>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</si>
  <si>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</si>
  <si>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</si>
  <si>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</si>
  <si>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</si>
  <si>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</si>
  <si>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</si>
  <si>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</si>
  <si>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</si>
  <si>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</si>
  <si>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</si>
  <si>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</si>
  <si>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</si>
  <si>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</si>
  <si>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</si>
  <si>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</si>
  <si>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</si>
  <si>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</si>
  <si>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</si>
  <si>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</si>
  <si>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</si>
  <si>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</si>
  <si>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</si>
  <si>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</si>
  <si>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</si>
  <si>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</si>
  <si>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</si>
  <si>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</si>
  <si>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</si>
  <si>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</si>
  <si>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</si>
  <si>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</si>
  <si>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</si>
  <si>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</si>
  <si>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</si>
  <si>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</si>
  <si>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</si>
  <si>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</si>
  <si>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</si>
  <si>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</si>
  <si>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</si>
  <si>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</si>
  <si>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</si>
  <si>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</si>
  <si>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</si>
  <si>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</si>
  <si>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</si>
  <si>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</si>
  <si>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</si>
  <si>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</si>
  <si>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</si>
  <si>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</si>
  <si>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</si>
  <si>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</si>
  <si>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</si>
  <si>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</si>
  <si>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</si>
  <si>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</si>
  <si>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</si>
  <si>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</si>
  <si>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</si>
  <si>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</si>
  <si>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</si>
  <si>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</si>
  <si>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</si>
  <si>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</si>
  <si>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</si>
  <si>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</si>
  <si>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</si>
  <si>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</si>
  <si>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</si>
  <si>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</si>
  <si>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</si>
  <si>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</si>
  <si>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</si>
  <si>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</si>
  <si>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</si>
  <si>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</si>
  <si>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</si>
  <si>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</si>
  <si>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</si>
  <si>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</si>
  <si>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</si>
  <si>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</si>
  <si>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</si>
  <si>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</si>
  <si>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</si>
  <si>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</si>
  <si>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</si>
  <si>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</si>
  <si>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</si>
  <si>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</si>
  <si>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</si>
  <si>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</si>
  <si>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</si>
  <si>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</si>
  <si>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</si>
  <si>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</si>
  <si>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</si>
  <si>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</si>
  <si>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</si>
  <si>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</si>
  <si>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</si>
  <si>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</si>
  <si>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</si>
  <si>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</si>
  <si>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</si>
  <si>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</si>
  <si>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</si>
  <si>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</si>
  <si>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</si>
  <si>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</si>
  <si>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</si>
  <si>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</si>
  <si>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</si>
  <si>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</si>
  <si>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</si>
  <si>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</si>
  <si>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</si>
  <si>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</si>
  <si>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</si>
  <si>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</si>
  <si>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</si>
  <si>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</si>
  <si>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</si>
  <si>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</si>
  <si>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</si>
  <si>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</si>
  <si>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</si>
  <si>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</si>
  <si>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</si>
  <si>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</si>
  <si>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</si>
  <si>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</si>
  <si>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</si>
  <si>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</si>
  <si>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</si>
  <si>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</si>
  <si>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</si>
  <si>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</si>
  <si>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</si>
  <si>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</si>
  <si>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</si>
  <si>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</si>
  <si>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</si>
  <si>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</si>
  <si>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</si>
  <si>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</si>
  <si>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</si>
  <si>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</si>
  <si>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</si>
  <si>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</si>
  <si>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</si>
  <si>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</si>
  <si>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</si>
  <si>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</si>
  <si>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</si>
  <si>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</si>
  <si>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</si>
  <si>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</si>
  <si>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</si>
  <si>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</si>
  <si>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</si>
  <si>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</si>
  <si>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</si>
  <si>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</si>
  <si>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</si>
  <si>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</si>
  <si>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</si>
  <si>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</si>
  <si>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</si>
  <si>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</si>
  <si>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</si>
  <si>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</si>
  <si>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</si>
  <si>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</si>
  <si>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</si>
  <si>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</si>
  <si>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</si>
  <si>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</si>
  <si>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</si>
  <si>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</si>
  <si>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</si>
  <si>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</si>
  <si>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</si>
  <si>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</si>
  <si>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</si>
  <si>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</si>
  <si>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</si>
  <si>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</si>
  <si>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</si>
  <si>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</si>
  <si>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</si>
  <si>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</si>
  <si>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</si>
  <si>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</si>
  <si>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</si>
  <si>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</si>
  <si>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</si>
  <si>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</si>
  <si>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</si>
  <si>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</si>
  <si>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</si>
  <si>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</si>
  <si>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</si>
  <si>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</si>
  <si>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</si>
  <si>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</si>
  <si>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</si>
  <si>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</si>
  <si>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</si>
  <si>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</si>
  <si>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</si>
  <si>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</si>
  <si>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</si>
  <si>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</si>
  <si>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</si>
  <si>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</si>
  <si>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</si>
  <si>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</si>
  <si>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</si>
  <si>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</si>
  <si>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</si>
  <si>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</si>
  <si>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</si>
  <si>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</si>
  <si>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</si>
  <si>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</si>
  <si>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</si>
  <si>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</si>
  <si>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</si>
  <si>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</si>
  <si>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</si>
  <si>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</si>
  <si>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</si>
  <si>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</si>
  <si>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</si>
  <si>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</si>
  <si>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</si>
  <si>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</si>
  <si>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</si>
  <si>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</si>
  <si>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</si>
  <si>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</si>
  <si>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</si>
  <si>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</si>
  <si>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</si>
  <si>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</si>
  <si>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</si>
  <si>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</si>
  <si>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</si>
  <si>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</si>
  <si>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</si>
  <si>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</si>
  <si>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</si>
  <si>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</si>
  <si>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</si>
  <si>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</si>
  <si>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</si>
  <si>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</si>
  <si>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</si>
  <si>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</si>
  <si>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</si>
  <si>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</si>
  <si>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</si>
  <si>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</si>
  <si>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</si>
  <si>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</si>
  <si>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</si>
  <si>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</si>
  <si>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</si>
  <si>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</si>
  <si>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</si>
  <si>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</si>
  <si>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</si>
  <si>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</si>
  <si>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</si>
  <si>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</si>
  <si>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</si>
  <si>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</si>
  <si>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</si>
  <si>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</si>
  <si>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</si>
  <si>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</si>
  <si>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</si>
  <si>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</si>
  <si>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</si>
  <si>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</si>
  <si>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</si>
  <si>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</si>
  <si>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</si>
  <si>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</si>
  <si>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</si>
  <si>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</si>
  <si>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</si>
  <si>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</si>
  <si>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</si>
  <si>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</si>
  <si>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</si>
  <si>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</si>
  <si>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</si>
  <si>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</si>
  <si>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</si>
  <si>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</si>
  <si>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</si>
  <si>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</si>
  <si>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</si>
  <si>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</si>
  <si>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</si>
  <si>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</si>
  <si>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</si>
  <si>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</si>
  <si>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</si>
  <si>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</si>
  <si>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</si>
  <si>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</si>
  <si>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</si>
  <si>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</si>
  <si>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</si>
  <si>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</si>
  <si>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</si>
  <si>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</si>
  <si>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</si>
  <si>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</si>
  <si>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</si>
  <si>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</si>
  <si>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</si>
  <si>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</si>
  <si>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</si>
  <si>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</si>
  <si>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</si>
  <si>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</si>
  <si>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</si>
  <si>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</si>
  <si>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</si>
  <si>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</si>
  <si>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</si>
  <si>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</si>
  <si>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</si>
  <si>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</si>
  <si>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</si>
  <si>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</si>
  <si>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</si>
  <si>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</si>
  <si>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</si>
  <si>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</si>
  <si>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</si>
  <si>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</si>
  <si>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</si>
  <si>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</si>
  <si>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</si>
  <si>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</si>
  <si>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</si>
  <si>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</si>
  <si>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</si>
  <si>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</si>
  <si>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</si>
  <si>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</si>
  <si>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</si>
  <si>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</si>
  <si>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</si>
  <si>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</si>
  <si>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</si>
  <si>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</si>
  <si>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</si>
  <si>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</si>
  <si>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</si>
  <si>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</si>
  <si>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</si>
  <si>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</si>
  <si>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</si>
  <si>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</si>
  <si>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</si>
  <si>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</si>
  <si>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</si>
  <si>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</si>
  <si>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</si>
  <si>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</si>
  <si>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</si>
  <si>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</si>
  <si>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</si>
  <si>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</si>
  <si>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</si>
  <si>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</si>
  <si>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</si>
  <si>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</si>
  <si>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</si>
  <si>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</si>
  <si>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</si>
  <si>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</si>
  <si>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</si>
  <si>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</si>
  <si>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</si>
  <si>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</si>
  <si>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</si>
  <si>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</si>
  <si>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</si>
  <si>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</si>
  <si>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</si>
  <si>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</si>
  <si>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</si>
  <si>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</si>
  <si>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</si>
  <si>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</si>
  <si>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</si>
  <si>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</si>
  <si>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</si>
  <si>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</si>
  <si>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</si>
  <si>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</si>
  <si>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</si>
  <si>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</si>
  <si>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</si>
  <si>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</si>
  <si>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</si>
  <si>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</si>
  <si>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</si>
  <si>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</si>
  <si>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</si>
  <si>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</si>
  <si>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</si>
  <si>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</si>
  <si>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</si>
  <si>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</si>
  <si>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</si>
  <si>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</si>
  <si>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</si>
  <si>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</si>
  <si>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</si>
  <si>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</si>
  <si>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</si>
  <si>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</si>
  <si>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</si>
  <si>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</si>
  <si>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</si>
  <si>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</si>
  <si>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</si>
  <si>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</si>
  <si>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</si>
  <si>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</si>
  <si>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</si>
  <si>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</si>
  <si>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</si>
  <si>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</si>
  <si>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</si>
  <si>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</si>
  <si>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</si>
  <si>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</si>
  <si>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</si>
  <si>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</si>
  <si>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</si>
  <si>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</si>
  <si>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</si>
  <si>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</si>
  <si>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</si>
  <si>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</si>
  <si>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</si>
  <si>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</si>
  <si>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</si>
  <si>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</si>
  <si>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</si>
  <si>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</si>
  <si>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</si>
  <si>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</si>
  <si>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</si>
  <si>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</si>
  <si>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</si>
  <si>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</si>
  <si>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</si>
  <si>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</si>
  <si>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</si>
  <si>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</si>
  <si>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</si>
  <si>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</si>
  <si>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</si>
  <si>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</si>
  <si>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</si>
  <si>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</si>
  <si>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</si>
  <si>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</si>
  <si>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</si>
  <si>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</si>
  <si>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</si>
  <si>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</si>
  <si>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</si>
  <si>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</si>
  <si>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</si>
  <si>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</si>
  <si>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</si>
  <si>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</si>
  <si>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</si>
  <si>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</si>
  <si>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</si>
  <si>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</si>
  <si>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</si>
  <si>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</si>
  <si>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</si>
  <si>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</si>
  <si>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</si>
  <si>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</si>
  <si>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</si>
  <si>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</si>
  <si>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</si>
  <si>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</si>
  <si>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</si>
  <si>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</si>
  <si>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</si>
  <si>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</si>
  <si>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</si>
  <si>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</si>
  <si>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</si>
  <si>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</si>
  <si>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</si>
  <si>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</si>
  <si>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</si>
  <si>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</si>
  <si>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</si>
  <si>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</si>
  <si>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</si>
  <si>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</si>
  <si>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</si>
  <si>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</si>
  <si>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</si>
  <si>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</si>
  <si>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</si>
  <si>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</si>
  <si>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</si>
  <si>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</si>
  <si>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</si>
  <si>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</si>
  <si>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</si>
  <si>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</si>
  <si>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</si>
  <si>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</si>
  <si>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</si>
  <si>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</si>
  <si>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</si>
  <si>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</si>
  <si>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</si>
  <si>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</si>
  <si>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</si>
  <si>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</si>
  <si>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</si>
  <si>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</si>
  <si>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</si>
  <si>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</si>
  <si>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</si>
  <si>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</si>
  <si>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</si>
  <si>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</si>
  <si>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</si>
  <si>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</si>
  <si>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</si>
  <si>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</si>
  <si>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</si>
  <si>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</si>
  <si>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</si>
  <si>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</si>
  <si>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</si>
  <si>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</si>
  <si>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</si>
  <si>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</si>
  <si>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</si>
  <si>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</si>
  <si>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</si>
  <si>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</si>
  <si>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</si>
  <si>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</si>
  <si>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</si>
  <si>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</si>
  <si>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</si>
  <si>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</si>
  <si>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</si>
  <si>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</si>
  <si>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</si>
  <si>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</si>
  <si>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</si>
  <si>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</si>
  <si>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</si>
  <si>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</si>
  <si>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</si>
  <si>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</si>
  <si>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</si>
  <si>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</si>
  <si>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</si>
  <si>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</si>
  <si>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</si>
  <si>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</si>
  <si>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</si>
  <si>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</si>
  <si>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</si>
  <si>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</si>
  <si>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</si>
  <si>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</si>
  <si>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</si>
  <si>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</si>
  <si>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</si>
  <si>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</si>
  <si>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</si>
  <si>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</si>
  <si>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</si>
  <si>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</si>
  <si>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</si>
  <si>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</si>
  <si>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</si>
  <si>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</si>
  <si>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</si>
  <si>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</si>
  <si>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</si>
  <si>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</si>
  <si>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</si>
  <si>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</si>
  <si>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</si>
  <si>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</si>
  <si>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</si>
  <si>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</si>
  <si>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</si>
  <si>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</si>
  <si>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</si>
  <si>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</si>
  <si>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</si>
  <si>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</si>
  <si>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</si>
  <si>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</si>
  <si>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</si>
  <si>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</si>
  <si>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</si>
  <si>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</si>
  <si>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</si>
  <si>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</si>
  <si>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</si>
  <si>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</si>
  <si>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</si>
  <si>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</si>
  <si>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</si>
  <si>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</si>
  <si>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</si>
  <si>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</si>
  <si>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</si>
  <si>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</si>
  <si>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</si>
  <si>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</si>
  <si>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</si>
  <si>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</si>
  <si>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</si>
  <si>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</si>
  <si>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</si>
  <si>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</si>
  <si>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</si>
  <si>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</si>
  <si>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</si>
  <si>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</si>
  <si>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</si>
  <si>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</si>
  <si>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</si>
  <si>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</si>
  <si>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</si>
  <si>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</si>
  <si>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</si>
  <si>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</si>
  <si>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</si>
  <si>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</si>
  <si>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</si>
  <si>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</si>
  <si>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</si>
  <si>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</si>
  <si>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</si>
  <si>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</si>
  <si>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</si>
  <si>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</si>
  <si>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</si>
  <si>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</si>
  <si>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</si>
  <si>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</si>
  <si>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</si>
  <si>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</si>
  <si>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</si>
  <si>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</si>
  <si>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</si>
  <si>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</si>
  <si>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</si>
  <si>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</si>
  <si>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</si>
  <si>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</si>
  <si>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</si>
  <si>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</si>
  <si>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</si>
  <si>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</si>
  <si>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</si>
  <si>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</si>
  <si>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</si>
  <si>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</si>
  <si>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</si>
  <si>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</si>
  <si>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</si>
  <si>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</si>
  <si>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</si>
  <si>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</si>
  <si>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</si>
  <si>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</si>
  <si>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</si>
  <si>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</si>
  <si>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</si>
  <si>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</si>
  <si>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</si>
  <si>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</si>
  <si>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</si>
  <si>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</si>
  <si>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</si>
  <si>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</si>
  <si>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</si>
  <si>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</si>
  <si>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</si>
  <si>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</si>
  <si>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</si>
  <si>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</si>
  <si>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</si>
  <si>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</si>
  <si>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</si>
  <si>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</si>
  <si>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</si>
  <si>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</si>
  <si>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</si>
  <si>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</si>
  <si>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</si>
  <si>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</si>
  <si>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</si>
  <si>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</si>
  <si>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</si>
  <si>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</si>
  <si>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</si>
  <si>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</si>
  <si>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</si>
  <si>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</si>
  <si>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</si>
  <si>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</si>
  <si>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</si>
  <si>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</si>
  <si>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</si>
  <si>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</si>
  <si>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</si>
  <si>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</si>
  <si>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</si>
  <si>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</si>
  <si>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</si>
  <si>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</si>
  <si>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</si>
  <si>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</si>
  <si>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</si>
  <si>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</si>
  <si>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</si>
  <si>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</si>
  <si>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</si>
  <si>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</si>
  <si>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</si>
  <si>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</si>
  <si>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</si>
  <si>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</si>
  <si>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</si>
  <si>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</si>
  <si>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</si>
  <si>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</si>
  <si>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</si>
  <si>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</si>
  <si>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</si>
  <si>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</si>
  <si>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</si>
  <si>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</si>
  <si>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</si>
  <si>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</si>
  <si>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</si>
  <si>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</si>
  <si>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</si>
  <si>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</si>
  <si>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</si>
  <si>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</si>
  <si>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</si>
  <si>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</si>
  <si>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</si>
  <si>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</si>
  <si>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</si>
  <si>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</si>
  <si>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</si>
  <si>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</si>
  <si>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</si>
  <si>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</si>
  <si>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</si>
  <si>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</si>
  <si>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</si>
  <si>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</si>
  <si>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</si>
  <si>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</si>
  <si>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</si>
  <si>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</si>
  <si>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</si>
  <si>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</si>
  <si>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</si>
  <si>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</si>
  <si>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</si>
  <si>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</si>
  <si>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</si>
  <si>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</si>
  <si>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</si>
  <si>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</si>
  <si>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</si>
  <si>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</si>
  <si>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</si>
  <si>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</si>
  <si>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</si>
  <si>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</si>
  <si>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</si>
  <si>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</si>
  <si>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</si>
  <si>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</si>
  <si>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</si>
  <si>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</si>
  <si>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</si>
  <si>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</si>
  <si>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</si>
  <si>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</si>
  <si>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</si>
  <si>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</si>
  <si>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</si>
  <si>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</si>
  <si>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</si>
  <si>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</si>
  <si>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</si>
  <si>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</si>
  <si>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</si>
  <si>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</si>
  <si>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</si>
  <si>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</si>
  <si>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</si>
  <si>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</si>
  <si>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</si>
  <si>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</si>
  <si>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</si>
  <si>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</si>
  <si>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</si>
  <si>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</si>
  <si>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</si>
  <si>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</si>
  <si>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</si>
  <si>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</si>
  <si>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</si>
  <si>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</si>
  <si>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</si>
  <si>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</si>
  <si>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</si>
  <si>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</si>
  <si>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</si>
  <si>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</si>
  <si>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</si>
  <si>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</si>
  <si>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</si>
  <si>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</si>
  <si>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</si>
  <si>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</si>
  <si>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</si>
  <si>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</si>
  <si>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</si>
  <si>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</si>
  <si>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</si>
  <si>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</si>
  <si>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</si>
  <si>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</si>
  <si>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</si>
  <si>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</si>
  <si>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</si>
  <si>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</si>
  <si>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</si>
  <si>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</si>
  <si>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</si>
  <si>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</si>
  <si>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</si>
  <si>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</si>
  <si>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</si>
  <si>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</si>
  <si>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</si>
  <si>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</si>
  <si>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</si>
  <si>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</si>
  <si>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</si>
  <si>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</si>
  <si>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</si>
  <si>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</si>
  <si>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</si>
  <si>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</si>
  <si>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</si>
  <si>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</si>
  <si>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</si>
  <si>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</si>
  <si>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</si>
  <si>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</si>
  <si>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</si>
  <si>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</si>
  <si>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</si>
  <si>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</si>
  <si>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</si>
  <si>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</si>
  <si>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</si>
  <si>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</si>
  <si>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</si>
  <si>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</si>
  <si>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</si>
  <si>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</si>
  <si>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</si>
  <si>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</si>
  <si>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</si>
  <si>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</si>
  <si>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</si>
  <si>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</si>
  <si>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</si>
  <si>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</si>
  <si>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</si>
  <si>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</si>
  <si>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</si>
  <si>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</si>
  <si>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</si>
  <si>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</si>
  <si>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</si>
  <si>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</si>
  <si>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</si>
  <si>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</si>
  <si>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</si>
  <si>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</si>
  <si>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</si>
  <si>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</si>
  <si>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</si>
  <si>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</si>
  <si>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</si>
  <si>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</si>
  <si>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</si>
  <si>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</si>
  <si>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</si>
  <si>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</si>
  <si>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</si>
  <si>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</si>
  <si>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</si>
  <si>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</si>
  <si>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</si>
  <si>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</si>
  <si>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</si>
  <si>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</si>
  <si>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</si>
  <si>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</si>
  <si>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</si>
  <si>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</si>
  <si>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</si>
  <si>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</si>
  <si>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</si>
  <si>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</si>
  <si>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</si>
  <si>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</si>
  <si>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</si>
  <si>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</si>
  <si>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</si>
  <si>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</si>
  <si>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</si>
  <si>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</si>
  <si>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</si>
  <si>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</si>
  <si>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</si>
  <si>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</si>
  <si>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</si>
  <si>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</si>
  <si>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</si>
  <si>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</si>
  <si>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</si>
  <si>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</si>
  <si>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</si>
  <si>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</si>
  <si>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</si>
  <si>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</si>
  <si>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</si>
  <si>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</si>
  <si>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</si>
  <si>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</si>
  <si>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</si>
  <si>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</si>
  <si>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</si>
  <si>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</si>
  <si>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</si>
  <si>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</si>
  <si>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</si>
  <si>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</si>
  <si>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</si>
  <si>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</si>
  <si>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</si>
  <si>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</si>
  <si>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</si>
  <si>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</si>
  <si>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</si>
  <si>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</si>
  <si>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</si>
  <si>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</si>
  <si>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</si>
  <si>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</si>
  <si>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</si>
  <si>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</si>
  <si>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</si>
  <si>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</si>
  <si>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</si>
  <si>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</si>
  <si>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</si>
  <si>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</si>
  <si>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</si>
  <si>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</si>
  <si>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</si>
  <si>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</si>
  <si>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</si>
  <si>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</si>
  <si>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</si>
  <si>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</si>
  <si>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</si>
  <si>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</si>
  <si>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</si>
  <si>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</si>
  <si>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</si>
  <si>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</si>
  <si>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</si>
  <si>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</si>
  <si>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</si>
  <si>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</si>
  <si>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</si>
  <si>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</si>
  <si>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</si>
  <si>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</si>
  <si>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</si>
  <si>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</si>
  <si>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</si>
  <si>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</si>
  <si>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</si>
  <si>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</si>
  <si>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</si>
  <si>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</si>
  <si>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</si>
  <si>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</si>
  <si>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</si>
  <si>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</si>
  <si>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</si>
  <si>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</si>
  <si>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</si>
  <si>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</si>
  <si>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</si>
  <si>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</si>
  <si>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</si>
  <si>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</si>
  <si>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</si>
  <si>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</si>
  <si>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</si>
  <si>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</si>
  <si>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</si>
  <si>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</si>
  <si>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</si>
  <si>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</si>
  <si>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</si>
  <si>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</si>
  <si>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</si>
  <si>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</si>
  <si>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</si>
  <si>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</si>
  <si>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</si>
  <si>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</si>
  <si>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</si>
  <si>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</si>
  <si>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</si>
  <si>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</si>
  <si>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</si>
  <si>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</si>
  <si>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</si>
  <si>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</si>
  <si>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</si>
  <si>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</si>
  <si>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</si>
  <si>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</si>
  <si>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</si>
  <si>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</si>
  <si>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</si>
  <si>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</si>
  <si>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</si>
  <si>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</si>
  <si>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</si>
  <si>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</si>
  <si>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</si>
  <si>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</si>
  <si>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</si>
  <si>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</si>
  <si>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</si>
  <si>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</si>
  <si>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</si>
  <si>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</si>
  <si>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</si>
  <si>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</si>
  <si>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</si>
  <si>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</si>
  <si>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</si>
  <si>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</si>
  <si>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</si>
  <si>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</si>
  <si>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</si>
  <si>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</si>
  <si>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</si>
  <si>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</si>
  <si>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</si>
  <si>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</si>
  <si>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</si>
  <si>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</si>
  <si>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</si>
  <si>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</si>
  <si>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</si>
  <si>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</si>
  <si>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</si>
  <si>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</si>
  <si>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</si>
  <si>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</si>
  <si>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</si>
  <si>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</si>
  <si>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</si>
  <si>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</si>
  <si>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</si>
  <si>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</si>
  <si>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</si>
  <si>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</si>
  <si>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</si>
  <si>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</si>
  <si>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</si>
  <si>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</si>
  <si>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</si>
  <si>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</si>
  <si>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</si>
  <si>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</si>
  <si>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</si>
  <si>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</si>
  <si>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</si>
  <si>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</si>
  <si>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</si>
  <si>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</si>
  <si>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</si>
  <si>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</si>
  <si>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</si>
  <si>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</si>
  <si>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</si>
  <si>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</si>
  <si>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</si>
  <si>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</si>
  <si>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</si>
  <si>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</si>
  <si>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</si>
  <si>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</si>
  <si>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</si>
  <si>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</si>
  <si>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</si>
  <si>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</si>
  <si>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</si>
  <si>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</si>
  <si>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</si>
  <si>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</si>
  <si>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</si>
  <si>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</si>
  <si>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</si>
  <si>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</si>
  <si>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</si>
  <si>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</si>
  <si>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</si>
  <si>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</si>
  <si>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</si>
  <si>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</si>
  <si>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</si>
  <si>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</si>
  <si>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</si>
  <si>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</si>
  <si>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</si>
  <si>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</si>
  <si>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</si>
  <si>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</si>
  <si>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</si>
  <si>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</si>
  <si>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</si>
  <si>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</si>
  <si>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</si>
  <si>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</si>
  <si>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</si>
  <si>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</si>
  <si>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</si>
  <si>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</si>
  <si>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</si>
  <si>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</si>
  <si>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</si>
  <si>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</si>
  <si>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</si>
  <si>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</si>
  <si>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</si>
  <si>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</si>
  <si>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</si>
  <si>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</si>
  <si>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</si>
  <si>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</si>
  <si>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</si>
  <si>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</si>
  <si>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</si>
  <si>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</si>
  <si>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</si>
  <si>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</si>
  <si>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</si>
  <si>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</si>
  <si>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</si>
  <si>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</si>
  <si>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</si>
  <si>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</si>
  <si>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</si>
  <si>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</si>
  <si>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</si>
  <si>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</si>
  <si>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</si>
  <si>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</si>
  <si>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</si>
  <si>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</si>
  <si>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</si>
  <si>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</si>
  <si>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</si>
  <si>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</si>
  <si>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</si>
  <si>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</si>
  <si>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</si>
  <si>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</si>
  <si>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</si>
  <si>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</si>
  <si>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</si>
  <si>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</si>
  <si>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</si>
  <si>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</si>
  <si>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</si>
  <si>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</si>
  <si>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</si>
  <si>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</si>
  <si>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</si>
  <si>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</si>
  <si>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</si>
  <si>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</si>
  <si>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</si>
  <si>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</si>
  <si>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</si>
  <si>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</si>
  <si>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</si>
  <si>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</si>
  <si>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</si>
  <si>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</si>
  <si>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</si>
  <si>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</si>
  <si>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</si>
  <si>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</si>
  <si>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</si>
  <si>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</si>
  <si>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</si>
  <si>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</si>
  <si>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</si>
  <si>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</si>
  <si>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</si>
  <si>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</si>
  <si>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</si>
  <si>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</si>
  <si>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</si>
  <si>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</si>
  <si>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</si>
  <si>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</si>
  <si>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</si>
  <si>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</si>
  <si>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</si>
  <si>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</si>
  <si>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</si>
  <si>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</si>
  <si>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</si>
  <si>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</si>
  <si>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</si>
  <si>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</si>
  <si>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</si>
  <si>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</si>
  <si>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</si>
  <si>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</si>
  <si>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</si>
  <si>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</si>
  <si>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</si>
  <si>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</si>
  <si>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</si>
  <si>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</si>
  <si>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</si>
  <si>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</si>
  <si>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</si>
  <si>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</si>
  <si>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</si>
  <si>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</si>
  <si>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</si>
  <si>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</si>
  <si>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</si>
  <si>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</si>
  <si>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</si>
  <si>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</si>
  <si>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</si>
  <si>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</si>
  <si>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</si>
  <si>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</si>
  <si>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</si>
  <si>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</si>
  <si>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</si>
  <si>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</si>
  <si>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</si>
  <si>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</si>
  <si>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</si>
  <si>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</si>
  <si>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</si>
  <si>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</si>
  <si>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</si>
  <si>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</si>
  <si>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</si>
  <si>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</si>
  <si>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</si>
  <si>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</si>
  <si>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</si>
  <si>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</si>
  <si>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</si>
  <si>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</si>
  <si>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</si>
  <si>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</si>
  <si>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</si>
  <si>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</si>
  <si>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</si>
  <si>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</si>
  <si>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</si>
  <si>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</si>
  <si>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</si>
  <si>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</si>
  <si>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</si>
  <si>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</si>
  <si>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</si>
  <si>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</si>
  <si>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</si>
  <si>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</si>
  <si>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</si>
  <si>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</si>
  <si>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</si>
  <si>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</si>
  <si>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</si>
  <si>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</si>
  <si>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</si>
  <si>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</si>
  <si>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</si>
  <si>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</si>
  <si>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</si>
  <si>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</si>
  <si>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</si>
  <si>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</si>
  <si>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</si>
  <si>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</si>
  <si>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</si>
  <si>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</si>
  <si>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</si>
  <si>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</si>
  <si>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</si>
  <si>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</si>
  <si>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</si>
  <si>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</si>
  <si>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</si>
  <si>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</si>
  <si>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</si>
  <si>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</si>
  <si>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</si>
  <si>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</si>
  <si>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</si>
  <si>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</si>
  <si>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</si>
  <si>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</si>
  <si>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</si>
  <si>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</si>
  <si>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</si>
  <si>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</si>
  <si>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</si>
  <si>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</si>
  <si>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</si>
  <si>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</si>
  <si>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</si>
  <si>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</si>
  <si>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</si>
  <si>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</si>
  <si>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</si>
  <si>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</si>
  <si>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</si>
  <si>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</si>
  <si>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</si>
  <si>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</si>
  <si>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</si>
  <si>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</si>
  <si>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</si>
  <si>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</si>
  <si>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</si>
  <si>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</si>
  <si>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</si>
  <si>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</si>
  <si>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</si>
  <si>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</si>
  <si>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</si>
  <si>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</si>
  <si>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</si>
  <si>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</si>
  <si>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</si>
  <si>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</si>
  <si>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</si>
  <si>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</si>
  <si>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</si>
  <si>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</si>
  <si>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</si>
  <si>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</si>
  <si>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</si>
  <si>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</si>
  <si>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</si>
  <si>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</si>
  <si>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</si>
  <si>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</si>
  <si>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</si>
  <si>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</si>
  <si>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</si>
  <si>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</si>
  <si>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</si>
  <si>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</si>
  <si>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</si>
  <si>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</si>
  <si>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</si>
  <si>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</si>
  <si>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</si>
  <si>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</si>
  <si>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</si>
  <si>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</si>
  <si>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</si>
  <si>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</si>
  <si>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</si>
  <si>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</si>
  <si>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</si>
  <si>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</si>
  <si>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</si>
  <si>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</si>
  <si>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</si>
  <si>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</si>
  <si>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</si>
  <si>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</si>
  <si>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</si>
  <si>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</si>
  <si>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</si>
  <si>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</si>
  <si>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</si>
  <si>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</si>
  <si>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</si>
  <si>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</si>
  <si>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</si>
  <si>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</si>
  <si>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</si>
  <si>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</si>
  <si>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</si>
  <si>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</si>
  <si>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</si>
  <si>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</si>
  <si>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</si>
  <si>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</si>
  <si>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</si>
  <si>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</si>
  <si>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</si>
  <si>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</si>
  <si>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</si>
  <si>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</si>
  <si>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</si>
  <si>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</si>
  <si>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</si>
  <si>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</si>
  <si>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</si>
  <si>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</si>
  <si>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</si>
  <si>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</si>
  <si>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</si>
  <si>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</si>
  <si>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</si>
  <si>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</si>
  <si>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</si>
  <si>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</si>
  <si>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</si>
  <si>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</si>
  <si>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</si>
  <si>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</si>
  <si>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</si>
  <si>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</si>
  <si>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</si>
  <si>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</si>
  <si>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</si>
  <si>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</si>
  <si>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</si>
  <si>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</si>
  <si>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</si>
  <si>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</si>
  <si>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</si>
  <si>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</si>
  <si>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</si>
  <si>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</si>
  <si>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</si>
  <si>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</si>
  <si>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</si>
  <si>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</si>
  <si>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</si>
  <si>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</si>
  <si>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</si>
  <si>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</si>
  <si>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</si>
  <si>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</si>
  <si>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</si>
  <si>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</si>
  <si>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</si>
  <si>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</si>
  <si>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</si>
  <si>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</si>
  <si>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</si>
  <si>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</si>
  <si>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</si>
  <si>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</si>
  <si>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</si>
  <si>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</si>
  <si>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</si>
  <si>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</si>
  <si>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</si>
  <si>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</si>
  <si>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</si>
  <si>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</si>
  <si>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</si>
  <si>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</si>
  <si>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</si>
  <si>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</si>
  <si>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</si>
  <si>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</si>
  <si>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</si>
  <si>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</si>
  <si>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</si>
  <si>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</si>
  <si>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</si>
  <si>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</si>
  <si>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</si>
  <si>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</si>
  <si>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</si>
  <si>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</si>
  <si>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</si>
  <si>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</si>
  <si>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</si>
  <si>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</si>
  <si>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</si>
  <si>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</si>
  <si>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</si>
  <si>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</si>
  <si>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</si>
  <si>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</si>
  <si>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</si>
  <si>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</si>
  <si>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</si>
  <si>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</si>
  <si>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</si>
  <si>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</si>
  <si>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</si>
  <si>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</si>
  <si>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</si>
  <si>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</si>
  <si>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</si>
  <si>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</si>
  <si>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</si>
  <si>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</si>
  <si>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</si>
  <si>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</si>
  <si>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</si>
  <si>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</si>
  <si>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</si>
  <si>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</si>
  <si>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</si>
  <si>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</si>
  <si>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</si>
  <si>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</si>
  <si>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</si>
  <si>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</si>
  <si>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</si>
  <si>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</si>
  <si>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</si>
  <si>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</si>
  <si>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</si>
  <si>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</si>
  <si>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</si>
  <si>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</si>
  <si>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</si>
  <si>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</si>
  <si>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</si>
  <si>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</si>
  <si>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</si>
  <si>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</si>
  <si>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</si>
  <si>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</si>
  <si>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</si>
  <si>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</si>
  <si>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</si>
  <si>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</si>
  <si>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</si>
  <si>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</si>
  <si>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</si>
  <si>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</si>
  <si>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</si>
  <si>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</si>
  <si>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</si>
  <si>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</si>
  <si>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</si>
  <si>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</si>
  <si>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</si>
  <si>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</si>
  <si>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</si>
  <si>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</si>
  <si>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</si>
  <si>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</si>
  <si>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</si>
  <si>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</si>
  <si>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</si>
  <si>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</si>
  <si>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</si>
  <si>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</si>
  <si>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</si>
  <si>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</si>
  <si>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</si>
  <si>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</si>
  <si>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</si>
  <si>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</si>
  <si>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</si>
  <si>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</si>
  <si>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</si>
  <si>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</si>
  <si>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</si>
  <si>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</si>
  <si>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</si>
  <si>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</si>
  <si>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</si>
  <si>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</si>
  <si>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</si>
  <si>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</si>
  <si>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</si>
  <si>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</si>
  <si>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</si>
  <si>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</si>
  <si>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</si>
  <si>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</si>
  <si>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</si>
  <si>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</si>
  <si>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</si>
  <si>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</si>
  <si>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</si>
  <si>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</si>
  <si>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</si>
  <si>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</si>
  <si>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</si>
  <si>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</si>
  <si>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</si>
  <si>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</si>
  <si>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</si>
  <si>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</si>
  <si>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</si>
  <si>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</si>
  <si>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</si>
  <si>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</si>
  <si>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</si>
  <si>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</si>
  <si>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</si>
  <si>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</si>
  <si>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</si>
  <si>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</si>
  <si>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</si>
  <si>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</si>
  <si>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</si>
  <si>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</si>
  <si>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</si>
  <si>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</si>
  <si>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</si>
  <si>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</si>
  <si>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</si>
  <si>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</si>
  <si>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</si>
  <si>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</si>
  <si>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</si>
  <si>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</si>
  <si>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</si>
  <si>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</si>
  <si>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</si>
  <si>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</si>
  <si>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</si>
  <si>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</si>
  <si>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</si>
  <si>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</si>
  <si>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</si>
  <si>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</si>
  <si>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</si>
  <si>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</si>
  <si>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</si>
  <si>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</si>
  <si>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</si>
  <si>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</si>
  <si>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</si>
  <si>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</si>
  <si>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</si>
  <si>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</si>
  <si>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</si>
  <si>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</si>
  <si>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</si>
  <si>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</si>
  <si>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</si>
  <si>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</si>
  <si>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</si>
  <si>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</si>
  <si>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</si>
  <si>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</si>
  <si>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</si>
  <si>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</si>
  <si>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</si>
  <si>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</si>
  <si>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</si>
  <si>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</si>
  <si>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</si>
  <si>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</si>
  <si>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</si>
  <si>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</si>
  <si>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</si>
  <si>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</si>
  <si>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</si>
  <si>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</si>
  <si>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</si>
  <si>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</si>
  <si>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</si>
  <si>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</si>
  <si>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</si>
  <si>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</si>
  <si>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</si>
  <si>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</si>
  <si>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</si>
  <si>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</si>
  <si>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</si>
  <si>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</si>
  <si>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</si>
  <si>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</si>
  <si>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</si>
  <si>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</si>
  <si>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</si>
  <si>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</si>
  <si>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</si>
  <si>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</si>
  <si>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</si>
  <si>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</si>
  <si>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</si>
  <si>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</si>
  <si>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</si>
  <si>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</si>
  <si>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</si>
  <si>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</si>
  <si>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</si>
  <si>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</si>
  <si>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</si>
  <si>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</si>
  <si>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</si>
  <si>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</si>
  <si>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</si>
  <si>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</si>
  <si>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</si>
  <si>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</si>
  <si>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</si>
  <si>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</si>
  <si>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</si>
  <si>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</si>
  <si>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</si>
  <si>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</si>
  <si>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</si>
  <si>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</si>
  <si>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</si>
  <si>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</si>
  <si>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</si>
  <si>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</si>
  <si>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</si>
  <si>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</si>
  <si>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</si>
  <si>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</si>
  <si>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</si>
  <si>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</si>
  <si>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</si>
  <si>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</si>
  <si>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</si>
  <si>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</si>
  <si>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</si>
  <si>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</si>
  <si>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</si>
  <si>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</si>
  <si>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</si>
  <si>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</si>
  <si>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</si>
  <si>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</si>
  <si>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</si>
  <si>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</si>
  <si>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</si>
  <si>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</si>
  <si>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</si>
  <si>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</si>
  <si>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</si>
  <si>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</si>
  <si>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</si>
  <si>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</si>
  <si>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</si>
  <si>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</si>
  <si>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</si>
  <si>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</si>
  <si>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</si>
  <si>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</si>
  <si>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</si>
  <si>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</si>
  <si>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</si>
  <si>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</si>
  <si>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</si>
  <si>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</si>
  <si>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</si>
  <si>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</si>
  <si>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</si>
  <si>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</si>
  <si>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</si>
  <si>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</si>
  <si>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</si>
  <si>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</si>
  <si>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</si>
  <si>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</si>
  <si>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</si>
  <si>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</si>
  <si>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</si>
  <si>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</si>
  <si>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</si>
  <si>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</si>
  <si>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</si>
  <si>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</si>
  <si>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</si>
  <si>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</si>
  <si>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</si>
  <si>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</si>
  <si>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</si>
  <si>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</si>
  <si>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</si>
  <si>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</si>
  <si>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</si>
  <si>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</si>
  <si>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</si>
  <si>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</si>
  <si>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</si>
  <si>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</si>
  <si>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</si>
  <si>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</si>
  <si>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</si>
  <si>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</si>
  <si>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</si>
  <si>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</si>
  <si>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</si>
  <si>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</si>
  <si>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</si>
  <si>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</si>
  <si>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</si>
  <si>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</si>
  <si>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</si>
  <si>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</si>
  <si>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</si>
  <si>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</si>
  <si>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</si>
  <si>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</si>
  <si>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</si>
  <si>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</si>
  <si>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</si>
  <si>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</si>
  <si>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</si>
  <si>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</si>
  <si>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</si>
  <si>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</si>
  <si>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</si>
  <si>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</si>
  <si>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</si>
  <si>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</si>
  <si>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</si>
  <si>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</si>
  <si>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</si>
  <si>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</si>
  <si>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</si>
  <si>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</si>
  <si>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</si>
  <si>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</si>
  <si>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</si>
  <si>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</si>
  <si>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</si>
  <si>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</si>
  <si>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</si>
  <si>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</si>
  <si>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</si>
  <si>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</si>
  <si>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</si>
  <si>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</si>
  <si>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</si>
  <si>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</si>
  <si>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</si>
  <si>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</si>
  <si>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</si>
  <si>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</si>
  <si>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</si>
  <si>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</si>
  <si>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</si>
  <si>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</si>
  <si>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</si>
  <si>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</si>
  <si>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</si>
  <si>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</si>
  <si>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</si>
  <si>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</si>
  <si>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</si>
  <si>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</si>
  <si>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</si>
  <si>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</si>
  <si>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</si>
  <si>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</si>
  <si>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</si>
  <si>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</si>
  <si>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</si>
  <si>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</si>
  <si>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</si>
  <si>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</si>
  <si>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</si>
  <si>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</si>
  <si>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</si>
  <si>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</si>
  <si>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</si>
  <si>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</si>
  <si>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</si>
  <si>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</si>
  <si>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</si>
  <si>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</si>
  <si>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</si>
  <si>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</si>
  <si>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</si>
  <si>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</si>
  <si>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</si>
  <si>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</si>
  <si>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</si>
  <si>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</si>
  <si>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</si>
  <si>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</si>
  <si>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</si>
  <si>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</si>
  <si>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</si>
  <si>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</si>
  <si>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</si>
  <si>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</si>
  <si>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</si>
  <si>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</si>
  <si>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</si>
  <si>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</si>
  <si>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</si>
  <si>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</si>
  <si>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</si>
  <si>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</si>
  <si>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</si>
  <si>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</si>
  <si>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</si>
  <si>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</si>
  <si>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</si>
  <si>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</si>
  <si>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</si>
  <si>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</si>
  <si>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</si>
  <si>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</si>
  <si>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</si>
  <si>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</si>
  <si>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</si>
  <si>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</si>
  <si>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</si>
  <si>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</si>
  <si>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</si>
  <si>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</si>
  <si>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</si>
  <si>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</si>
  <si>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</si>
  <si>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</si>
  <si>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</si>
  <si>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</si>
  <si>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</si>
  <si>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</si>
  <si>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</si>
  <si>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</si>
  <si>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</si>
  <si>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</si>
  <si>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</si>
  <si>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</si>
  <si>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</si>
  <si>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</si>
  <si>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</si>
  <si>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</si>
  <si>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</si>
  <si>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</si>
  <si>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</si>
  <si>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</si>
  <si>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</si>
  <si>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</si>
  <si>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</si>
  <si>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</si>
  <si>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</si>
  <si>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</si>
  <si>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</si>
  <si>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</si>
  <si>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</si>
  <si>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</si>
  <si>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</si>
  <si>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</si>
  <si>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</si>
  <si>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</si>
  <si>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</si>
  <si>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</si>
  <si>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</si>
  <si>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</si>
  <si>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</si>
  <si>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</si>
  <si>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</si>
  <si>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</si>
  <si>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</si>
  <si>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</si>
  <si>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</si>
  <si>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</si>
  <si>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</si>
  <si>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</si>
  <si>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</si>
  <si>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</si>
  <si>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</si>
  <si>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</si>
  <si>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</si>
  <si>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</si>
  <si>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</si>
  <si>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</si>
  <si>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</si>
  <si>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</si>
  <si>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</si>
  <si>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</si>
  <si>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</si>
  <si>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</si>
  <si>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</si>
  <si>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</si>
  <si>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</si>
  <si>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</si>
  <si>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</si>
  <si>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</si>
  <si>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</si>
  <si>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</si>
  <si>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</si>
  <si>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</si>
  <si>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</si>
  <si>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</si>
  <si>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</si>
  <si>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</si>
  <si>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</si>
  <si>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</si>
  <si>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</si>
  <si>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</si>
  <si>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</si>
  <si>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</si>
  <si>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</si>
  <si>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</si>
  <si>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</si>
  <si>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</si>
  <si>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</si>
  <si>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</si>
  <si>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</si>
  <si>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</si>
  <si>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</si>
  <si>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</si>
  <si>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</si>
  <si>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</si>
  <si>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</si>
  <si>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</si>
  <si>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</si>
  <si>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</si>
  <si>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</si>
  <si>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</si>
  <si>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</si>
  <si>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</si>
  <si>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</si>
  <si>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</si>
  <si>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</si>
  <si>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</si>
  <si>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</si>
  <si>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</si>
  <si>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</si>
  <si>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</si>
  <si>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</si>
  <si>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</si>
  <si>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</si>
  <si>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</si>
  <si>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</si>
  <si>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</si>
  <si>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</si>
  <si>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</si>
  <si>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</si>
  <si>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</si>
  <si>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</si>
  <si>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</si>
  <si>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</si>
  <si>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</si>
  <si>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</si>
  <si>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</si>
  <si>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</si>
  <si>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</si>
  <si>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</si>
  <si>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</si>
  <si>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</si>
  <si>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</si>
  <si>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</si>
  <si>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</si>
  <si>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</si>
  <si>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</si>
  <si>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</si>
  <si>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</si>
  <si>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</si>
  <si>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</si>
  <si>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</si>
  <si>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</si>
  <si>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</si>
  <si>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</si>
  <si>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</si>
  <si>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</si>
  <si>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</si>
  <si>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</si>
  <si>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</si>
  <si>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</si>
  <si>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</si>
  <si>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</si>
  <si>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</si>
  <si>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</si>
  <si>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</si>
  <si>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</si>
  <si>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</si>
  <si>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</si>
  <si>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</si>
  <si>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</si>
  <si>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</si>
  <si>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</si>
  <si>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</si>
  <si>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</si>
  <si>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</si>
  <si>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</si>
  <si>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</si>
  <si>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</si>
  <si>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</si>
  <si>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</si>
  <si>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</si>
  <si>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</si>
  <si>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</si>
  <si>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</si>
  <si>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</si>
  <si>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</si>
  <si>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</si>
  <si>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</si>
  <si>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</si>
  <si>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</si>
  <si>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</si>
  <si>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</si>
  <si>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</si>
  <si>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</si>
  <si>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</si>
  <si>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</si>
  <si>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</si>
  <si>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</si>
  <si>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</si>
  <si>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</si>
  <si>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</si>
  <si>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</si>
  <si>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</si>
  <si>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</si>
  <si>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</si>
  <si>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</si>
  <si>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</si>
  <si>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</si>
  <si>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</si>
  <si>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</si>
  <si>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</si>
  <si>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</si>
  <si>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</si>
  <si>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</si>
  <si>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</si>
  <si>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</si>
  <si>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</si>
  <si>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</si>
  <si>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</si>
  <si>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</si>
  <si>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</si>
  <si>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</si>
  <si>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</si>
  <si>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</si>
  <si>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</si>
  <si>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</si>
  <si>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</si>
  <si>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</si>
  <si>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</si>
  <si>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</si>
  <si>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</si>
  <si>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</si>
  <si>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</si>
  <si>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</si>
  <si>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</si>
  <si>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</si>
  <si>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</si>
  <si>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</si>
  <si>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</si>
  <si>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</si>
  <si>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</si>
  <si>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</si>
  <si>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</si>
  <si>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</si>
  <si>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</si>
  <si>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</si>
  <si>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</si>
  <si>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</si>
  <si>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</si>
  <si>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</si>
  <si>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</si>
  <si>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</si>
  <si>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</si>
  <si>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</si>
  <si>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</si>
  <si>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</si>
  <si>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</si>
  <si>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</si>
  <si>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</si>
  <si>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</si>
  <si>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</si>
  <si>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</si>
  <si>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</si>
  <si>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</si>
  <si>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</si>
  <si>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</si>
  <si>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</si>
  <si>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</si>
  <si>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</si>
  <si>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</si>
  <si>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</si>
  <si>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</si>
  <si>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</si>
  <si>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</si>
  <si>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</si>
  <si>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</si>
  <si>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</si>
  <si>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</si>
  <si>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</si>
  <si>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</si>
  <si>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</si>
  <si>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</si>
  <si>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</si>
  <si>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</si>
  <si>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</si>
  <si>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</si>
  <si>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</si>
  <si>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</si>
  <si>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</si>
  <si>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</si>
  <si>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</si>
  <si>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</si>
  <si>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</si>
  <si>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</si>
  <si>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</si>
  <si>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</si>
  <si>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</si>
  <si>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</si>
  <si>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</si>
  <si>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</si>
  <si>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</si>
  <si>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</si>
  <si>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</si>
  <si>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</si>
  <si>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</si>
  <si>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</si>
  <si>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</si>
  <si>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</si>
  <si>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</si>
  <si>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</si>
  <si>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</si>
  <si>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</si>
  <si>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</si>
  <si>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</si>
  <si>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</si>
  <si>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</si>
  <si>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</si>
  <si>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</si>
  <si>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</si>
  <si>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</si>
  <si>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</si>
  <si>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</si>
  <si>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</si>
  <si>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</si>
  <si>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</si>
  <si>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</si>
  <si>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</si>
  <si>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</si>
  <si>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</si>
  <si>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</si>
  <si>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</si>
  <si>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</si>
  <si>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</si>
  <si>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</si>
  <si>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</si>
  <si>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</si>
  <si>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</si>
  <si>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</si>
  <si>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</si>
  <si>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</si>
  <si>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</si>
  <si>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</si>
  <si>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</si>
  <si>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</si>
  <si>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</si>
  <si>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</si>
  <si>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</si>
  <si>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</si>
  <si>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</si>
  <si>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</si>
  <si>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</si>
  <si>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</si>
  <si>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</si>
  <si>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</si>
  <si>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</si>
  <si>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</si>
  <si>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</si>
  <si>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</si>
  <si>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</si>
  <si>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</si>
  <si>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</si>
  <si>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</si>
  <si>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</si>
  <si>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</si>
  <si>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</si>
  <si>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</si>
  <si>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</si>
  <si>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</si>
  <si>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</si>
  <si>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</si>
  <si>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</si>
  <si>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</si>
  <si>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</si>
  <si>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</si>
  <si>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</si>
  <si>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</si>
  <si>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</si>
  <si>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</si>
  <si>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</si>
  <si>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</si>
  <si>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</si>
  <si>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</si>
  <si>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</si>
  <si>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</si>
  <si>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</si>
  <si>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</si>
  <si>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</si>
  <si>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</si>
  <si>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</si>
  <si>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</si>
  <si>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</si>
  <si>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</si>
  <si>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</si>
  <si>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</si>
  <si>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</si>
  <si>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</si>
  <si>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</si>
  <si>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</si>
  <si>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</si>
  <si>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</si>
  <si>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</si>
  <si>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</si>
  <si>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</si>
  <si>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</si>
  <si>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</si>
  <si>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</si>
  <si>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</si>
  <si>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</si>
  <si>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</si>
  <si>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</si>
  <si>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</si>
  <si>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</si>
  <si>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</si>
  <si>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</si>
  <si>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</si>
  <si>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</si>
  <si>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</si>
  <si>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</si>
  <si>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</si>
  <si>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</si>
  <si>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</si>
  <si>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</si>
  <si>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</si>
  <si>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</si>
  <si>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</si>
  <si>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</si>
  <si>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</si>
  <si>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</si>
  <si>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</si>
  <si>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</si>
  <si>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</si>
  <si>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</si>
  <si>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</si>
  <si>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</si>
  <si>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</si>
  <si>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</si>
  <si>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</si>
  <si>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</si>
  <si>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</si>
  <si>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</si>
  <si>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</si>
  <si>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</si>
  <si>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</si>
  <si>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</si>
  <si>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</si>
  <si>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</si>
  <si>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</si>
  <si>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</si>
  <si>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</si>
  <si>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</si>
  <si>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</si>
  <si>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</si>
  <si>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</si>
  <si>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</si>
  <si>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</si>
  <si>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</si>
  <si>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</si>
  <si>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</si>
  <si>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</si>
  <si>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</si>
  <si>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</si>
  <si>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</si>
  <si>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</si>
  <si>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</si>
  <si>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</si>
  <si>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</si>
  <si>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</si>
  <si>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</si>
  <si>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</si>
  <si>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</si>
  <si>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</si>
  <si>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</si>
  <si>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</si>
  <si>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</si>
  <si>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</si>
  <si>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</si>
  <si>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</si>
  <si>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</si>
  <si>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</si>
  <si>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</si>
  <si>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</si>
  <si>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</si>
  <si>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</si>
  <si>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</si>
  <si>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</si>
  <si>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</si>
  <si>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</si>
  <si>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</si>
  <si>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</si>
  <si>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</si>
  <si>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</si>
  <si>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</si>
  <si>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</si>
  <si>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</si>
  <si>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</si>
  <si>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</si>
  <si>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</si>
  <si>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</si>
  <si>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</si>
  <si>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</si>
  <si>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</si>
  <si>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</si>
  <si>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</si>
  <si>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</si>
  <si>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</si>
  <si>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</si>
  <si>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</si>
  <si>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</si>
  <si>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</si>
  <si>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</si>
  <si>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</si>
  <si>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</si>
  <si>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</si>
  <si>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</si>
  <si>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</si>
  <si>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</si>
  <si>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</si>
  <si>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</si>
  <si>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</si>
  <si>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</si>
  <si>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</si>
  <si>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</si>
  <si>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</si>
  <si>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</si>
  <si>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</si>
  <si>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</si>
  <si>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</si>
  <si>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</si>
  <si>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</si>
  <si>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</si>
  <si>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</si>
  <si>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</si>
  <si>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</si>
  <si>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</si>
  <si>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</si>
  <si>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</si>
  <si>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</si>
  <si>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</si>
  <si>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</si>
  <si>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</si>
  <si>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</si>
  <si>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</si>
  <si>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</si>
  <si>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</si>
  <si>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</si>
  <si>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</si>
  <si>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</si>
  <si>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</si>
  <si>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</si>
  <si>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</si>
  <si>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</si>
  <si>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</si>
  <si>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</si>
  <si>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</si>
  <si>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</si>
  <si>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</si>
  <si>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</si>
  <si>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</si>
  <si>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</si>
  <si>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</si>
  <si>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</si>
  <si>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</si>
  <si>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</si>
  <si>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</si>
  <si>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</si>
  <si>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</si>
  <si>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</si>
  <si>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</si>
  <si>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</si>
  <si>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</si>
  <si>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</si>
  <si>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</si>
  <si>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</si>
  <si>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</si>
  <si>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</si>
  <si>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</si>
  <si>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</si>
  <si>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</si>
  <si>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</si>
  <si>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</si>
  <si>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</si>
  <si>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</si>
  <si>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</si>
  <si>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</si>
  <si>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</si>
  <si>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</si>
  <si>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</si>
  <si>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</si>
  <si>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</si>
  <si>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</si>
  <si>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</si>
  <si>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</si>
  <si>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</si>
  <si>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</si>
  <si>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</si>
  <si>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</si>
  <si>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</si>
  <si>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</si>
  <si>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</si>
  <si>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</si>
  <si>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</si>
  <si>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</si>
  <si>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</si>
  <si>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</si>
  <si>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</si>
  <si>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</si>
  <si>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</si>
  <si>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</si>
  <si>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</si>
  <si>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</si>
  <si>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</si>
  <si>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</si>
  <si>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</si>
  <si>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</si>
  <si>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</si>
  <si>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</si>
  <si>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</si>
  <si>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</si>
  <si>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</si>
  <si>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</si>
  <si>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</si>
  <si>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</si>
  <si>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</si>
  <si>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</si>
  <si>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</si>
  <si>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</si>
  <si>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</si>
  <si>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</si>
  <si>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</si>
  <si>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</si>
  <si>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</si>
  <si>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</si>
  <si>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</si>
  <si>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</si>
  <si>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</si>
  <si>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</si>
  <si>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</si>
  <si>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</si>
  <si>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</si>
  <si>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</si>
  <si>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</si>
  <si>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</si>
  <si>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</si>
  <si>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</si>
  <si>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</si>
  <si>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</si>
  <si>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</si>
  <si>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</si>
  <si>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</si>
  <si>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</si>
  <si>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</si>
  <si>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</si>
  <si>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</si>
  <si>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</si>
  <si>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</si>
  <si>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</si>
  <si>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</si>
  <si>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</si>
  <si>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</si>
  <si>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</si>
  <si>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</si>
  <si>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</si>
  <si>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</si>
  <si>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</si>
  <si>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</si>
  <si>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</si>
  <si>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</si>
  <si>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</si>
  <si>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</si>
  <si>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</si>
  <si>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</si>
  <si>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</si>
  <si>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</si>
  <si>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</si>
  <si>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</si>
  <si>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</si>
  <si>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</si>
  <si>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</si>
  <si>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</si>
  <si>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</si>
  <si>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</si>
  <si>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</si>
  <si>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</si>
  <si>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</si>
  <si>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</si>
  <si>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</si>
  <si>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</si>
  <si>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</si>
  <si>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</si>
  <si>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</si>
  <si>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</si>
  <si>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</si>
  <si>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</si>
  <si>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</si>
  <si>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</si>
  <si>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</si>
  <si>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</si>
  <si>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</si>
  <si>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</si>
  <si>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</si>
  <si>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</si>
  <si>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</si>
  <si>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</si>
  <si>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</si>
  <si>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</si>
  <si>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</si>
  <si>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</si>
  <si>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</si>
  <si>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</si>
  <si>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</si>
  <si>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</si>
  <si>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</si>
  <si>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</si>
  <si>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</si>
  <si>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</si>
  <si>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</si>
  <si>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</si>
  <si>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</si>
  <si>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</si>
  <si>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</si>
  <si>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</si>
  <si>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</si>
  <si>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</si>
  <si>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</si>
  <si>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</si>
  <si>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</si>
  <si>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</si>
  <si>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</si>
  <si>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</si>
  <si>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</si>
  <si>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</si>
  <si>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</si>
  <si>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</si>
  <si>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</si>
  <si>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</si>
  <si>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</si>
  <si>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</si>
  <si>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</si>
  <si>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</si>
  <si>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</si>
  <si>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</si>
  <si>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</si>
  <si>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</si>
  <si>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</si>
  <si>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</si>
  <si>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</si>
  <si>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</si>
  <si>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</si>
  <si>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</si>
  <si>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</si>
  <si>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</si>
  <si>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</si>
  <si>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</si>
  <si>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</si>
  <si>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</si>
  <si>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</si>
  <si>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</si>
  <si>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</si>
  <si>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</si>
  <si>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</si>
  <si>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</si>
  <si>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</si>
  <si>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</si>
  <si>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</si>
  <si>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</si>
  <si>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</si>
  <si>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</si>
  <si>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</si>
  <si>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</si>
  <si>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</si>
  <si>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</si>
  <si>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</si>
  <si>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</si>
  <si>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</si>
  <si>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</si>
  <si>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</si>
  <si>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</si>
  <si>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</si>
  <si>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</si>
  <si>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</si>
  <si>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</si>
  <si>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</si>
  <si>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</si>
  <si>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</si>
  <si>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</si>
  <si>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</si>
  <si>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</si>
  <si>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</si>
  <si>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</si>
  <si>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</si>
  <si>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</si>
  <si>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</si>
  <si>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</si>
  <si>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</si>
  <si>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</si>
  <si>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</si>
  <si>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</si>
  <si>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</si>
  <si>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</si>
  <si>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</si>
  <si>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</si>
  <si>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</si>
  <si>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</si>
  <si>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</si>
  <si>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</si>
  <si>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</si>
  <si>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</si>
  <si>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</si>
  <si>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</si>
  <si>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</si>
  <si>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</si>
  <si>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</si>
  <si>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</si>
  <si>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</si>
  <si>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</si>
  <si>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</si>
  <si>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</si>
  <si>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</si>
  <si>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</si>
  <si>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</si>
  <si>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</si>
  <si>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</si>
  <si>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</si>
  <si>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</si>
  <si>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</si>
  <si>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</si>
  <si>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</si>
  <si>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</si>
  <si>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</si>
  <si>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</si>
  <si>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</si>
  <si>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</si>
  <si>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</si>
  <si>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</si>
  <si>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</si>
  <si>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</si>
  <si>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</si>
  <si>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</si>
  <si>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</si>
  <si>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</si>
  <si>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</si>
  <si>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</si>
  <si>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</si>
  <si>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</si>
  <si>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</si>
  <si>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</si>
  <si>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</si>
  <si>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</si>
  <si>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</si>
  <si>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</si>
  <si>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</si>
  <si>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</si>
  <si>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</si>
  <si>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</si>
  <si>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</si>
  <si>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</si>
  <si>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</si>
  <si>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</si>
  <si>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</si>
  <si>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</si>
  <si>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</si>
  <si>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</si>
  <si>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</si>
  <si>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</si>
  <si>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</si>
  <si>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</si>
  <si>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</si>
  <si>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</si>
  <si>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</si>
  <si>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</si>
  <si>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</si>
  <si>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</si>
  <si>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</si>
  <si>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</si>
  <si>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</si>
  <si>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</si>
  <si>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</si>
  <si>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</si>
  <si>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</si>
  <si>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</si>
  <si>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</si>
  <si>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</si>
  <si>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</si>
  <si>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</si>
  <si>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</si>
  <si>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</si>
  <si>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</si>
  <si>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</si>
  <si>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</si>
  <si>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</si>
  <si>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</si>
  <si>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</si>
  <si>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</si>
  <si>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</si>
  <si>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</si>
  <si>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</si>
  <si>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</si>
  <si>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</si>
  <si>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</si>
  <si>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</si>
  <si>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</si>
  <si>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</si>
  <si>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</si>
  <si>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</si>
  <si>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</si>
  <si>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</si>
  <si>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</si>
  <si>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</si>
  <si>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</si>
  <si>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</si>
  <si>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</si>
  <si>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</si>
  <si>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</si>
  <si>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</si>
  <si>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</si>
  <si>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</si>
  <si>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</si>
  <si>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</si>
  <si>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</si>
  <si>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</si>
  <si>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</si>
  <si>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</si>
  <si>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</si>
  <si>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</si>
  <si>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</si>
  <si>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</si>
  <si>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</si>
  <si>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</si>
  <si>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</si>
  <si>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</si>
  <si>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</si>
  <si>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</si>
  <si>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</si>
  <si>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</si>
  <si>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</si>
  <si>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</si>
  <si>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</si>
  <si>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</si>
  <si>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</si>
  <si>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</si>
  <si>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</si>
  <si>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</si>
  <si>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</si>
  <si>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</si>
  <si>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</si>
  <si>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</si>
  <si>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</si>
  <si>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</si>
  <si>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</si>
  <si>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</si>
  <si>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</si>
  <si>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</si>
  <si>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</si>
  <si>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</si>
  <si>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</si>
  <si>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</si>
  <si>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</si>
  <si>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</si>
  <si>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</si>
  <si>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</si>
  <si>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</si>
  <si>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</si>
  <si>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</si>
  <si>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</si>
  <si>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</si>
  <si>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</si>
  <si>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</si>
  <si>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</si>
  <si>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</si>
  <si>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</si>
  <si>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</si>
  <si>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</si>
  <si>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</si>
  <si>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</si>
  <si>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</si>
  <si>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</si>
  <si>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</si>
  <si>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</si>
  <si>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</si>
  <si>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</si>
  <si>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</si>
  <si>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</si>
  <si>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</si>
  <si>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</si>
  <si>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</si>
  <si>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</si>
  <si>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</si>
  <si>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</si>
  <si>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</si>
  <si>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</si>
  <si>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</si>
  <si>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</si>
  <si>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</si>
  <si>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</si>
  <si>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</si>
  <si>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</si>
  <si>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</si>
  <si>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</si>
  <si>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</si>
  <si>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</si>
  <si>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</si>
  <si>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</si>
  <si>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</si>
  <si>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</si>
  <si>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</si>
  <si>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</si>
  <si>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</si>
  <si>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</si>
  <si>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</si>
  <si>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</si>
  <si>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</si>
  <si>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</si>
  <si>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</si>
  <si>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</si>
  <si>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</si>
  <si>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</si>
  <si>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</si>
  <si>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</si>
  <si>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</si>
  <si>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</si>
  <si>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</si>
  <si>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</si>
  <si>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</si>
  <si>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</si>
  <si>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</si>
  <si>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</si>
  <si>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</si>
  <si>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</si>
  <si>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</si>
  <si>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</si>
  <si>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</si>
  <si>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</si>
  <si>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</si>
  <si>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</si>
  <si>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</si>
  <si>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</si>
  <si>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</si>
  <si>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</si>
  <si>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</si>
  <si>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</si>
  <si>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</si>
  <si>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</si>
  <si>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</si>
  <si>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</si>
  <si>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</si>
  <si>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</si>
  <si>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</si>
  <si>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</si>
  <si>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</si>
  <si>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</si>
  <si>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</si>
  <si>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</si>
  <si>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</si>
  <si>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</si>
  <si>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</si>
  <si>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</si>
  <si>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</si>
  <si>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</si>
  <si>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</si>
  <si>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</si>
  <si>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</si>
  <si>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</si>
  <si>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</si>
  <si>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</si>
  <si>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</si>
  <si>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</si>
  <si>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</si>
  <si>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</si>
  <si>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</si>
  <si>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</si>
  <si>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</si>
  <si>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</si>
  <si>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</si>
  <si>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</si>
  <si>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</si>
  <si>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</si>
  <si>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</si>
  <si>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</si>
  <si>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</si>
  <si>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</si>
  <si>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</si>
  <si>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</si>
  <si>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</si>
  <si>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</si>
  <si>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</si>
  <si>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</si>
  <si>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</si>
  <si>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</si>
  <si>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</si>
  <si>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</si>
  <si>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</si>
  <si>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</si>
  <si>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</si>
  <si>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</si>
  <si>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</si>
  <si>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</si>
  <si>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</si>
  <si>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</si>
  <si>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</si>
  <si>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</si>
  <si>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</si>
  <si>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</si>
  <si>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</si>
  <si>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</si>
  <si>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</si>
  <si>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</si>
  <si>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</si>
  <si>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</si>
  <si>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</si>
  <si>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</si>
  <si>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</si>
  <si>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</si>
  <si>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</si>
  <si>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</si>
  <si>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</si>
  <si>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</si>
  <si>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</si>
  <si>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</si>
  <si>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</si>
  <si>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</si>
  <si>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</si>
  <si>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</si>
  <si>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</si>
  <si>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</si>
  <si>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</si>
  <si>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</si>
  <si>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</si>
  <si>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</si>
  <si>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</si>
  <si>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</si>
  <si>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</si>
  <si>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</si>
  <si>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</si>
  <si>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</si>
  <si>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</si>
  <si>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</si>
  <si>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</si>
  <si>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</si>
  <si>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</si>
  <si>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</si>
  <si>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</si>
  <si>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</si>
  <si>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</si>
  <si>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</si>
  <si>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</si>
  <si>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</si>
  <si>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</si>
  <si>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</si>
  <si>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</si>
  <si>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</si>
  <si>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</si>
  <si>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</si>
  <si>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</si>
  <si>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</si>
  <si>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</si>
  <si>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</si>
  <si>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</si>
  <si>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</si>
  <si>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</si>
  <si>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</si>
  <si>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</si>
  <si>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</si>
  <si>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</si>
  <si>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</si>
  <si>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</si>
  <si>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</si>
  <si>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</si>
  <si>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</si>
  <si>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</si>
  <si>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</si>
  <si>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</si>
  <si>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</si>
  <si>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</si>
  <si>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</si>
  <si>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</si>
  <si>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</si>
  <si>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</si>
  <si>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</si>
  <si>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</si>
  <si>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</si>
  <si>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</si>
  <si>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</si>
  <si>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</si>
  <si>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</si>
  <si>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</si>
  <si>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</si>
  <si>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</si>
  <si>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</si>
  <si>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</si>
  <si>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</si>
  <si>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</si>
  <si>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</si>
  <si>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</si>
  <si>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</si>
  <si>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</si>
  <si>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</si>
  <si>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</si>
  <si>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</si>
  <si>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</si>
  <si>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</si>
  <si>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</si>
  <si>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</si>
  <si>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</si>
  <si>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</si>
  <si>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</si>
  <si>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</si>
  <si>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</si>
  <si>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</si>
  <si>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</si>
  <si>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</si>
  <si>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</si>
  <si>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</si>
  <si>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</si>
  <si>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</si>
  <si>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</si>
  <si>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</si>
  <si>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</si>
  <si>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</si>
  <si>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</si>
  <si>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</si>
  <si>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</si>
  <si>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</si>
  <si>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</si>
  <si>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</si>
  <si>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</si>
  <si>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</si>
  <si>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</si>
  <si>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</si>
  <si>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</si>
  <si>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</si>
  <si>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</si>
  <si>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</si>
  <si>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</si>
  <si>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</si>
  <si>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</si>
  <si>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</si>
  <si>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</si>
  <si>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</si>
  <si>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</si>
  <si>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</si>
  <si>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</si>
  <si>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</si>
  <si>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</si>
  <si>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</si>
  <si>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</si>
  <si>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</si>
  <si>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</si>
  <si>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</si>
  <si>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</si>
  <si>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</si>
  <si>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</si>
  <si>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</si>
  <si>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</si>
  <si>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</si>
  <si>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</si>
  <si>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</si>
  <si>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</si>
  <si>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</si>
  <si>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</si>
  <si>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</si>
  <si>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</si>
  <si>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</si>
  <si>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</si>
  <si>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</si>
  <si>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</si>
  <si>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</si>
  <si>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</si>
  <si>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</si>
  <si>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</si>
  <si>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</si>
  <si>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</si>
  <si>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</si>
  <si>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</si>
  <si>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</si>
  <si>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</si>
  <si>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</si>
  <si>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</si>
  <si>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</si>
  <si>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</si>
  <si>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</si>
  <si>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</si>
  <si>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</si>
  <si>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</si>
  <si>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</si>
  <si>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</si>
  <si>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</si>
  <si>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</si>
  <si>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</si>
  <si>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</si>
  <si>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</si>
  <si>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</si>
  <si>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</si>
  <si>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</si>
  <si>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</si>
  <si>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</si>
  <si>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</si>
  <si>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</si>
  <si>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</si>
  <si>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</si>
  <si>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</si>
  <si>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</si>
  <si>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</si>
  <si>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</si>
  <si>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</si>
  <si>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</si>
  <si>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</si>
  <si>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</si>
  <si>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</si>
  <si>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</si>
  <si>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</si>
  <si>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</si>
  <si>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</si>
  <si>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</si>
  <si>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</si>
  <si>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</si>
  <si>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</si>
  <si>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</si>
  <si>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</si>
  <si>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</si>
  <si>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</si>
  <si>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</si>
  <si>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</si>
  <si>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</si>
  <si>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</si>
  <si>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</si>
  <si>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</si>
  <si>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</si>
  <si>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</si>
  <si>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</si>
  <si>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</si>
  <si>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</si>
  <si>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</si>
  <si>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</si>
  <si>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</si>
  <si>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</si>
  <si>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</si>
  <si>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</si>
  <si>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</si>
  <si>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</si>
  <si>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</si>
  <si>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</si>
  <si>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</si>
  <si>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</si>
  <si>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</si>
  <si>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</si>
  <si>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</si>
  <si>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</si>
  <si>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</si>
  <si>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</si>
  <si>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</si>
  <si>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</si>
  <si>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</si>
  <si>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</si>
  <si>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</si>
  <si>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</si>
  <si>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</si>
  <si>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</si>
  <si>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</si>
  <si>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</si>
  <si>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</si>
  <si>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</si>
  <si>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</si>
  <si>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</si>
  <si>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</si>
  <si>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</si>
  <si>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</si>
  <si>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</si>
  <si>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</si>
  <si>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</si>
  <si>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</si>
  <si>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</si>
  <si>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</si>
  <si>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</si>
  <si>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</si>
  <si>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</si>
  <si>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</si>
  <si>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</si>
  <si>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</si>
  <si>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</si>
  <si>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</si>
  <si>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</si>
  <si>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</si>
  <si>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</si>
  <si>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</si>
  <si>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</si>
  <si>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</si>
  <si>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</si>
  <si>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</si>
  <si>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</si>
  <si>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</si>
  <si>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</si>
  <si>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</si>
  <si>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</si>
  <si>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</si>
  <si>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</si>
  <si>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</si>
  <si>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</si>
  <si>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</si>
  <si>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</si>
  <si>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</si>
  <si>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</si>
  <si>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</si>
  <si>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</si>
  <si>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</si>
  <si>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</si>
  <si>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</si>
  <si>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</si>
  <si>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</si>
  <si>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</si>
  <si>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</si>
  <si>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</si>
  <si>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</si>
  <si>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</si>
  <si>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</si>
  <si>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</si>
  <si>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</si>
  <si>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</si>
  <si>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</si>
  <si>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</si>
  <si>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</si>
  <si>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</si>
  <si>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</si>
  <si>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</si>
  <si>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</si>
  <si>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</si>
  <si>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</si>
  <si>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</si>
  <si>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</si>
  <si>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</si>
  <si>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</si>
  <si>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</si>
  <si>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</si>
  <si>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</si>
  <si>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</si>
  <si>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</si>
  <si>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</si>
  <si>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</si>
  <si>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</si>
  <si>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</si>
  <si>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</si>
  <si>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</si>
  <si>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</si>
  <si>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</si>
  <si>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</si>
  <si>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</si>
  <si>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</si>
  <si>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</si>
  <si>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</si>
  <si>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</si>
  <si>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</si>
  <si>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</si>
  <si>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</si>
  <si>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</si>
  <si>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</si>
  <si>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</si>
  <si>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</si>
  <si>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</si>
  <si>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</si>
  <si>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</si>
  <si>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</si>
  <si>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</si>
  <si>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</si>
  <si>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</si>
  <si>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</si>
  <si>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</si>
  <si>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</si>
  <si>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</si>
  <si>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</si>
  <si>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</si>
  <si>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</si>
  <si>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</si>
  <si>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</si>
  <si>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</si>
  <si>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</si>
  <si>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</si>
  <si>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</si>
  <si>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</si>
  <si>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</si>
  <si>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</si>
  <si>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</si>
  <si>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</si>
  <si>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</si>
  <si>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</si>
  <si>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</si>
  <si>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</si>
  <si>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</si>
  <si>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</si>
  <si>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</si>
  <si>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</si>
  <si>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</si>
  <si>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</si>
  <si>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</si>
  <si>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</si>
  <si>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</si>
  <si>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</si>
  <si>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</si>
  <si>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</si>
  <si>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</si>
  <si>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</si>
  <si>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</si>
  <si>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</si>
  <si>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</si>
  <si>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</si>
  <si>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</si>
  <si>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</si>
  <si>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</si>
  <si>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</si>
  <si>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</si>
  <si>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</si>
  <si>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</si>
  <si>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</si>
  <si>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</si>
  <si>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</si>
  <si>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</si>
  <si>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</si>
  <si>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</si>
  <si>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</si>
  <si>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</si>
  <si>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</si>
  <si>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</si>
  <si>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</si>
  <si>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</si>
  <si>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</si>
  <si>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</si>
  <si>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</si>
  <si>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</si>
  <si>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</si>
  <si>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</si>
  <si>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</si>
  <si>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</si>
  <si>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</si>
  <si>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</si>
  <si>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</si>
  <si>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</si>
  <si>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</si>
  <si>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</si>
  <si>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</si>
  <si>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</si>
  <si>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</si>
  <si>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</si>
  <si>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</si>
  <si>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</si>
  <si>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</si>
  <si>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</si>
  <si>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</si>
  <si>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</si>
  <si>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</si>
  <si>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</si>
  <si>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</si>
  <si>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</si>
  <si>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</si>
  <si>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</si>
  <si>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</si>
  <si>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</si>
  <si>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</si>
  <si>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</si>
  <si>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</si>
  <si>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</si>
  <si>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</si>
  <si>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</si>
  <si>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</si>
  <si>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</si>
  <si>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</si>
  <si>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</si>
  <si>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</si>
  <si>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</si>
  <si>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</si>
  <si>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</si>
  <si>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</si>
  <si>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</si>
  <si>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</si>
  <si>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</si>
  <si>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</si>
  <si>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</si>
  <si>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</si>
  <si>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</si>
  <si>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</si>
  <si>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</si>
  <si>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</si>
  <si>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</si>
  <si>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</si>
  <si>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</si>
  <si>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</si>
  <si>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</si>
  <si>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</si>
  <si>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</si>
  <si>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</si>
  <si>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</si>
  <si>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</si>
  <si>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</si>
  <si>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</si>
  <si>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</si>
  <si>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</si>
  <si>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</si>
  <si>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</si>
  <si>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</si>
  <si>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</si>
  <si>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</si>
  <si>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</si>
  <si>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</si>
  <si>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</si>
  <si>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</si>
  <si>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</si>
  <si>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</si>
  <si>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</si>
  <si>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</si>
  <si>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</si>
  <si>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</si>
  <si>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</si>
  <si>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</si>
  <si>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</si>
  <si>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</si>
  <si>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</si>
  <si>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</si>
  <si>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</si>
  <si>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</si>
  <si>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</si>
  <si>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</si>
  <si>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</si>
  <si>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</si>
  <si>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</si>
  <si>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</si>
  <si>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</si>
  <si>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</si>
  <si>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</si>
  <si>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</si>
  <si>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</si>
  <si>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</si>
  <si>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</si>
  <si>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</si>
  <si>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</si>
  <si>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</si>
  <si>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</si>
  <si>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</si>
  <si>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</si>
  <si>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</si>
  <si>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</si>
  <si>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</si>
  <si>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</si>
  <si>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</si>
  <si>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</si>
  <si>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</si>
  <si>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</si>
  <si>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</si>
  <si>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</si>
  <si>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</si>
  <si>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</si>
  <si>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</si>
  <si>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</si>
  <si>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</si>
  <si>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</si>
  <si>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</si>
  <si>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</si>
  <si>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</si>
  <si>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</si>
  <si>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</si>
  <si>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</si>
  <si>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</si>
  <si>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</si>
  <si>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</si>
  <si>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</si>
  <si>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</si>
  <si>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</si>
  <si>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</si>
  <si>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</si>
  <si>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</si>
  <si>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</si>
  <si>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</si>
  <si>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</si>
  <si>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</si>
  <si>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</si>
  <si>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</si>
  <si>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</si>
  <si>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</si>
  <si>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</si>
  <si>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</si>
  <si>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</si>
  <si>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</si>
  <si>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</si>
  <si>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</si>
  <si>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</si>
  <si>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</si>
  <si>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</si>
  <si>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</si>
  <si>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</si>
  <si>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</si>
  <si>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</si>
  <si>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</si>
  <si>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</si>
  <si>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</si>
  <si>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</si>
  <si>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</si>
  <si>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</si>
  <si>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</si>
  <si>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</si>
  <si>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</si>
  <si>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</si>
  <si>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</si>
  <si>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</si>
  <si>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</si>
  <si>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</si>
  <si>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</si>
  <si>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</si>
  <si>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</si>
  <si>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</si>
  <si>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</si>
  <si>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</si>
  <si>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</si>
  <si>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</si>
  <si>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</si>
  <si>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</si>
  <si>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</si>
  <si>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</si>
  <si>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</si>
  <si>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</si>
  <si>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</si>
  <si>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</si>
  <si>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</si>
  <si>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</si>
  <si>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</si>
  <si>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</si>
  <si>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</si>
  <si>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</si>
  <si>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</si>
  <si>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</si>
  <si>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</si>
  <si>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</si>
  <si>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</si>
  <si>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</si>
  <si>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</si>
  <si>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</si>
  <si>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</si>
  <si>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</si>
  <si>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</si>
  <si>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</si>
  <si>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</si>
  <si>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</si>
  <si>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</si>
  <si>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</si>
  <si>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</si>
  <si>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</si>
  <si>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</si>
  <si>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</si>
  <si>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</si>
  <si>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</si>
  <si>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</si>
  <si>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</si>
  <si>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</si>
  <si>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</si>
  <si>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</si>
  <si>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</si>
  <si>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</si>
  <si>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</si>
  <si>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</si>
  <si>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</si>
  <si>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</si>
  <si>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</si>
  <si>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</si>
  <si>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</si>
  <si>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</si>
  <si>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</si>
  <si>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</si>
  <si>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</si>
  <si>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</si>
  <si>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</si>
  <si>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</si>
  <si>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</si>
  <si>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</si>
  <si>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</si>
  <si>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</si>
  <si>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</si>
  <si>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</si>
  <si>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</si>
  <si>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</si>
  <si>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</si>
  <si>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</si>
  <si>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</si>
  <si>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</si>
  <si>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</si>
  <si>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</si>
  <si>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</si>
  <si>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</si>
  <si>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</si>
  <si>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</si>
  <si>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</si>
  <si>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</si>
  <si>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</si>
  <si>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</si>
  <si>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</si>
  <si>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</si>
  <si>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</si>
  <si>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</si>
  <si>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</si>
  <si>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</si>
  <si>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</si>
  <si>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</si>
  <si>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</si>
  <si>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</si>
  <si>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</si>
  <si>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</si>
  <si>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</si>
  <si>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</si>
  <si>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</si>
  <si>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</si>
  <si>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</si>
  <si>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</si>
  <si>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</si>
  <si>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</si>
  <si>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</si>
  <si>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</si>
  <si>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</si>
  <si>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</si>
  <si>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</si>
  <si>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</si>
  <si>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</si>
  <si>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</si>
  <si>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</si>
  <si>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</si>
  <si>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</si>
  <si>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</si>
  <si>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</si>
  <si>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</si>
  <si>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</si>
  <si>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</si>
  <si>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</si>
  <si>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</si>
  <si>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</si>
  <si>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</si>
  <si>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</si>
  <si>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</si>
  <si>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</si>
  <si>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</si>
  <si>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</si>
  <si>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</si>
  <si>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</si>
  <si>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</si>
  <si>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</si>
  <si>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</si>
  <si>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</si>
  <si>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</si>
  <si>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</si>
  <si>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</si>
  <si>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</si>
  <si>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</si>
  <si>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</si>
  <si>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</si>
  <si>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</si>
  <si>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</si>
  <si>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</si>
  <si>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</si>
  <si>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</si>
  <si>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</si>
  <si>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</si>
  <si>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</si>
  <si>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</si>
  <si>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</si>
  <si>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</si>
  <si>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</si>
  <si>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</si>
  <si>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</si>
  <si>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</si>
  <si>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</si>
  <si>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</si>
  <si>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</si>
  <si>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</si>
  <si>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</si>
  <si>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</si>
  <si>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</si>
  <si>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</si>
  <si>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</si>
  <si>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</si>
  <si>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</si>
  <si>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</si>
  <si>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</si>
  <si>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</si>
  <si>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</si>
  <si>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</si>
  <si>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</si>
  <si>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</si>
  <si>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</si>
  <si>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</si>
  <si>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</si>
  <si>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</si>
  <si>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</si>
  <si>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</si>
  <si>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</si>
  <si>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</si>
  <si>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</si>
  <si>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</si>
  <si>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</si>
  <si>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</si>
  <si>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</si>
  <si>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</si>
  <si>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</si>
  <si>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</si>
  <si>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</si>
  <si>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</si>
  <si>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</si>
  <si>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</si>
  <si>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</si>
  <si>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</si>
  <si>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</si>
  <si>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</si>
  <si>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</si>
  <si>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</si>
  <si>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</si>
  <si>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</si>
  <si>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</si>
  <si>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</si>
  <si>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</si>
  <si>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</si>
  <si>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</si>
  <si>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</si>
  <si>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</si>
  <si>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</si>
  <si>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</si>
  <si>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</si>
  <si>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</si>
  <si>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</si>
  <si>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</si>
  <si>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</si>
  <si>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</si>
  <si>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</si>
  <si>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</si>
  <si>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</si>
  <si>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</si>
  <si>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</si>
  <si>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</si>
  <si>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</si>
  <si>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</si>
  <si>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</si>
  <si>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</si>
  <si>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</si>
  <si>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</si>
  <si>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</si>
  <si>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</si>
  <si>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</si>
  <si>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</si>
  <si>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</si>
  <si>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</si>
  <si>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</si>
  <si>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</si>
  <si>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</si>
  <si>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</si>
  <si>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</si>
  <si>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</si>
  <si>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</si>
  <si>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</si>
  <si>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</si>
  <si>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</si>
  <si>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</si>
  <si>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</si>
  <si>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</si>
  <si>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</si>
  <si>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</si>
  <si>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</si>
  <si>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</si>
  <si>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</si>
  <si>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</si>
  <si>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</si>
  <si>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</si>
  <si>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</si>
  <si>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</si>
  <si>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</si>
  <si>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</si>
  <si>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</si>
  <si>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</si>
  <si>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</si>
  <si>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</si>
  <si>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</si>
  <si>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</si>
  <si>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</si>
  <si>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</si>
  <si>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</si>
  <si>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</si>
  <si>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</si>
  <si>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</si>
  <si>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</si>
  <si>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</si>
  <si>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</si>
  <si>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</si>
  <si>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</si>
  <si>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</si>
  <si>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</si>
  <si>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</si>
  <si>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</si>
  <si>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</si>
  <si>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</si>
  <si>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</si>
  <si>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</si>
  <si>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</si>
  <si>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</si>
  <si>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</si>
  <si>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</si>
  <si>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</si>
  <si>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</si>
  <si>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</si>
  <si>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</si>
  <si>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</si>
  <si>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</si>
  <si>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</si>
  <si>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</si>
  <si>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</si>
  <si>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</si>
  <si>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</si>
  <si>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</si>
  <si>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</si>
  <si>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</si>
  <si>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</si>
  <si>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</si>
  <si>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</si>
  <si>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</si>
  <si>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</si>
  <si>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</si>
  <si>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</si>
  <si>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</si>
  <si>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</si>
  <si>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</si>
  <si>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</si>
  <si>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</si>
  <si>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</si>
  <si>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</si>
  <si>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</si>
  <si>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</si>
  <si>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</si>
  <si>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</si>
  <si>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</si>
  <si>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</si>
  <si>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</si>
  <si>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</si>
  <si>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</si>
  <si>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</si>
  <si>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</si>
  <si>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</si>
  <si>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</si>
  <si>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</si>
  <si>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</si>
  <si>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</si>
  <si>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</si>
  <si>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</si>
  <si>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</si>
  <si>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</si>
  <si>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</si>
  <si>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</si>
  <si>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</si>
  <si>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</si>
  <si>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</si>
  <si>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</si>
  <si>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</si>
  <si>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</si>
  <si>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</si>
  <si>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</si>
  <si>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</si>
  <si>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</si>
  <si>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</si>
  <si>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</si>
  <si>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</si>
  <si>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</si>
  <si>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</si>
  <si>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</si>
  <si>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</si>
  <si>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</si>
  <si>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</si>
  <si>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</si>
  <si>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</si>
  <si>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</si>
  <si>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</si>
  <si>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</si>
  <si>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</si>
  <si>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</si>
  <si>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</si>
  <si>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</si>
  <si>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</si>
  <si>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</si>
  <si>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</si>
  <si>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</si>
  <si>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</si>
  <si>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</si>
  <si>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</si>
  <si>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</si>
  <si>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</si>
  <si>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</si>
  <si>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</si>
  <si>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</si>
  <si>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</si>
  <si>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</si>
  <si>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</si>
  <si>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</si>
  <si>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</si>
  <si>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</si>
  <si>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</si>
  <si>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</si>
  <si>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</si>
  <si>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</si>
  <si>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</si>
  <si>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</si>
  <si>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</si>
  <si>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</si>
  <si>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</si>
  <si>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</si>
  <si>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</si>
  <si>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</si>
  <si>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</si>
  <si>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</si>
  <si>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</si>
  <si>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</si>
  <si>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</si>
  <si>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</si>
  <si>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</si>
  <si>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</si>
  <si>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</si>
  <si>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</si>
  <si>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</si>
  <si>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</si>
  <si>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</si>
  <si>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</si>
  <si>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</si>
  <si>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</si>
  <si>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</si>
  <si>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</si>
  <si>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</si>
  <si>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</si>
  <si>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</si>
  <si>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</si>
  <si>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</si>
  <si>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</si>
  <si>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</si>
  <si>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</si>
  <si>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</si>
  <si>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</si>
  <si>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</si>
  <si>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</si>
  <si>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</si>
  <si>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</si>
  <si>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</si>
  <si>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</si>
  <si>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</si>
  <si>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</si>
  <si>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</si>
  <si>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</si>
  <si>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</si>
  <si>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</si>
  <si>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</si>
  <si>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</si>
  <si>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</si>
  <si>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</si>
  <si>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</si>
  <si>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</si>
  <si>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</si>
  <si>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</si>
  <si>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</si>
  <si>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</si>
  <si>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</si>
  <si>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</si>
  <si>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</si>
  <si>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</si>
  <si>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</si>
  <si>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</si>
  <si>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</si>
  <si>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</si>
  <si>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</si>
  <si>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</si>
  <si>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</si>
  <si>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</si>
  <si>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</si>
  <si>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</si>
  <si>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</si>
  <si>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</si>
  <si>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</si>
  <si>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</si>
  <si>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</si>
  <si>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</si>
  <si>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</si>
  <si>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</si>
  <si>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</si>
  <si>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</si>
  <si>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</si>
  <si>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</si>
  <si>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</si>
  <si>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</si>
  <si>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</si>
  <si>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</si>
  <si>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</si>
  <si>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</si>
  <si>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</si>
  <si>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</si>
  <si>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</si>
  <si>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</si>
  <si>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</si>
  <si>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</si>
  <si>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</si>
  <si>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</si>
  <si>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</si>
  <si>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</si>
  <si>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</si>
  <si>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</si>
  <si>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</si>
  <si>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</si>
  <si>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</si>
  <si>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</si>
  <si>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</si>
  <si>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</si>
  <si>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</si>
  <si>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</si>
  <si>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</si>
  <si>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</si>
  <si>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</si>
  <si>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</si>
  <si>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</si>
  <si>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</si>
  <si>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</si>
  <si>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</si>
  <si>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</si>
  <si>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</si>
  <si>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</si>
  <si>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</si>
  <si>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</si>
  <si>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</si>
  <si>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</si>
  <si>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</si>
  <si>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</si>
  <si>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</si>
  <si>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</si>
  <si>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</si>
  <si>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</si>
  <si>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</si>
  <si>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</si>
  <si>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</si>
  <si>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</si>
  <si>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</si>
  <si>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</si>
  <si>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</si>
  <si>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</si>
  <si>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</si>
  <si>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</si>
  <si>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</si>
  <si>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</si>
  <si>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</si>
  <si>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</si>
  <si>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</si>
  <si>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</si>
  <si>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</si>
  <si>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</si>
  <si>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</si>
  <si>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</si>
  <si>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</si>
  <si>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</si>
  <si>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</si>
  <si>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</si>
  <si>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</si>
  <si>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</si>
  <si>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</si>
  <si>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</si>
  <si>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</si>
  <si>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</si>
  <si>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</si>
  <si>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</si>
  <si>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</si>
  <si>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</si>
  <si>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</si>
  <si>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</si>
  <si>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</si>
  <si>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</si>
  <si>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</si>
  <si>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</si>
  <si>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</si>
  <si>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</si>
  <si>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</si>
  <si>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</si>
  <si>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</si>
  <si>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</si>
  <si>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</si>
  <si>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</si>
  <si>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</si>
  <si>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</si>
  <si>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</si>
  <si>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</si>
  <si>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</si>
  <si>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</si>
  <si>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</si>
  <si>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</si>
  <si>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</si>
  <si>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</si>
  <si>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</si>
  <si>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</si>
  <si>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</si>
  <si>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</si>
  <si>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</si>
  <si>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</si>
  <si>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</si>
  <si>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</si>
  <si>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</si>
  <si>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</si>
  <si>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</si>
  <si>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</si>
  <si>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</si>
  <si>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</si>
  <si>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</si>
  <si>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</si>
  <si>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</si>
  <si>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</si>
  <si>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</si>
  <si>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</si>
  <si>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</si>
  <si>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</si>
  <si>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</si>
  <si>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</si>
  <si>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</si>
  <si>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</si>
  <si>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</si>
  <si>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</si>
  <si>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</si>
  <si>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</si>
  <si>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</si>
  <si>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</si>
  <si>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</si>
  <si>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</si>
  <si>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</si>
  <si>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</si>
  <si>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</si>
  <si>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</si>
  <si>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</si>
  <si>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</si>
  <si>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</si>
  <si>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</si>
  <si>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</si>
  <si>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</si>
  <si>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</si>
  <si>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</si>
  <si>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</si>
  <si>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</si>
  <si>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</si>
  <si>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</si>
  <si>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</si>
  <si>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</si>
  <si>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</si>
  <si>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</si>
  <si>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</si>
  <si>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</si>
  <si>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</si>
  <si>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</si>
  <si>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</si>
  <si>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</si>
  <si>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</si>
  <si>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</si>
  <si>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</si>
  <si>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</si>
  <si>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</si>
  <si>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</si>
  <si>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</si>
  <si>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</si>
  <si>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</si>
  <si>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</si>
  <si>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</si>
  <si>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</si>
  <si>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</si>
  <si>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</si>
  <si>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</si>
  <si>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</si>
  <si>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</si>
  <si>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</si>
  <si>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</si>
  <si>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</si>
  <si>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</si>
  <si>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</si>
  <si>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</si>
  <si>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</si>
  <si>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</si>
  <si>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</si>
  <si>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</si>
  <si>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</si>
  <si>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</si>
  <si>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</si>
  <si>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</si>
  <si>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</si>
  <si>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</si>
  <si>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</si>
  <si>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</si>
  <si>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</si>
  <si>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</si>
  <si>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</si>
  <si>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</si>
  <si>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</si>
  <si>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</si>
  <si>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</si>
  <si>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</si>
  <si>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</si>
  <si>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</si>
  <si>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</si>
  <si>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</si>
  <si>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</si>
  <si>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</si>
  <si>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</si>
  <si>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</si>
  <si>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</si>
  <si>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</si>
  <si>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</si>
  <si>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</si>
  <si>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</si>
  <si>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</si>
  <si>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</si>
  <si>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</si>
  <si>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</si>
  <si>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</si>
  <si>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</si>
  <si>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</si>
  <si>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</si>
  <si>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</si>
  <si>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</si>
  <si>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</si>
  <si>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</si>
  <si>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</si>
  <si>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</si>
  <si>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</si>
  <si>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</si>
  <si>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</si>
  <si>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</si>
  <si>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</si>
  <si>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</si>
  <si>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</si>
  <si>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</si>
  <si>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</si>
  <si>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</si>
  <si>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</si>
  <si>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</si>
  <si>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</si>
  <si>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</si>
  <si>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</si>
  <si>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</si>
  <si>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</si>
  <si>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</si>
  <si>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</si>
  <si>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</si>
  <si>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</si>
  <si>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</si>
  <si>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</si>
  <si>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</si>
  <si>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</si>
  <si>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</si>
  <si>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</si>
  <si>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</si>
  <si>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</si>
  <si>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</si>
  <si>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</si>
  <si>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</si>
  <si>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</si>
  <si>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</si>
  <si>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</si>
  <si>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</si>
  <si>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</si>
  <si>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</si>
  <si>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</si>
  <si>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</si>
  <si>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</si>
  <si>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</si>
  <si>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</si>
  <si>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</si>
  <si>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</si>
  <si>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</si>
  <si>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</si>
  <si>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</si>
  <si>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</si>
  <si>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</si>
  <si>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</si>
  <si>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</si>
  <si>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</si>
  <si>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</si>
  <si>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</si>
  <si>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</si>
  <si>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</si>
  <si>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</si>
  <si>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</si>
  <si>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</si>
  <si>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</si>
  <si>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</si>
  <si>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</si>
  <si>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</si>
  <si>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</si>
  <si>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</si>
  <si>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</si>
  <si>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</si>
  <si>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</si>
  <si>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</si>
  <si>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</si>
  <si>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</si>
  <si>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</si>
  <si>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</si>
  <si>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</si>
  <si>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</si>
  <si>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</si>
  <si>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</si>
  <si>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</si>
  <si>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</si>
  <si>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</si>
  <si>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</si>
  <si>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</si>
  <si>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</si>
  <si>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</si>
  <si>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</si>
  <si>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</si>
  <si>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</si>
  <si>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</si>
  <si>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</si>
  <si>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</si>
  <si>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</si>
  <si>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</si>
  <si>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</si>
  <si>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</si>
  <si>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</si>
  <si>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</si>
  <si>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</si>
  <si>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</si>
  <si>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</si>
  <si>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</si>
  <si>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</si>
  <si>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</si>
  <si>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</si>
  <si>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</si>
  <si>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</si>
  <si>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</si>
  <si>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</si>
  <si>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</si>
  <si>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</si>
  <si>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</si>
  <si>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</si>
  <si>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</si>
  <si>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</si>
  <si>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</si>
  <si>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</si>
  <si>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</si>
  <si>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</si>
  <si>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</si>
  <si>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</si>
  <si>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</si>
  <si>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</si>
  <si>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</si>
  <si>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</si>
  <si>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</si>
  <si>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</si>
  <si>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</si>
  <si>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</si>
  <si>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</si>
  <si>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</si>
  <si>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</si>
  <si>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</si>
  <si>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</si>
  <si>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</si>
  <si>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</si>
  <si>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</si>
  <si>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</si>
  <si>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</si>
  <si>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</si>
  <si>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</si>
  <si>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</si>
  <si>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</si>
  <si>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</si>
  <si>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</si>
  <si>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</si>
  <si>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</si>
  <si>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</si>
  <si>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</si>
  <si>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</si>
  <si>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</si>
  <si>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</si>
  <si>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</si>
  <si>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</si>
  <si>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</si>
  <si>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</si>
  <si>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</si>
  <si>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</si>
  <si>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</si>
  <si>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</si>
  <si>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</si>
  <si>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</si>
  <si>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</si>
  <si>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</si>
  <si>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</si>
  <si>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</si>
  <si>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</si>
  <si>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</si>
  <si>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</si>
  <si>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</si>
  <si>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</si>
  <si>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</si>
  <si>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</si>
  <si>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</si>
  <si>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</si>
  <si>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</si>
  <si>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</si>
  <si>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</si>
  <si>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</si>
  <si>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</si>
  <si>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</si>
  <si>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</si>
  <si>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</si>
  <si>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</si>
  <si>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</si>
  <si>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</si>
  <si>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</si>
  <si>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</si>
  <si>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</si>
  <si>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</si>
  <si>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</si>
  <si>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</si>
  <si>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</si>
  <si>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</si>
  <si>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</si>
  <si>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</si>
  <si>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</si>
  <si>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</si>
  <si>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</si>
  <si>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</si>
  <si>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</si>
  <si>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</si>
  <si>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</si>
  <si>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</si>
  <si>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</si>
  <si>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</si>
  <si>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</si>
  <si>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</si>
  <si>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</si>
  <si>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</si>
  <si>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</si>
  <si>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</si>
  <si>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</si>
  <si>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</si>
  <si>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</si>
  <si>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</si>
  <si>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</si>
  <si>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</si>
  <si>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</si>
  <si>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</si>
  <si>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</si>
  <si>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</si>
  <si>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</si>
  <si>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</si>
  <si>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</si>
  <si>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</si>
  <si>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</si>
  <si>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</si>
  <si>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</si>
  <si>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</si>
  <si>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</si>
  <si>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</si>
  <si>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</si>
  <si>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</si>
  <si>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</si>
  <si>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</si>
  <si>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</si>
  <si>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</si>
  <si>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</si>
  <si>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</si>
  <si>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</si>
  <si>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</si>
  <si>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</si>
  <si>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</si>
  <si>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</si>
  <si>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</si>
  <si>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</si>
  <si>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</si>
  <si>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</si>
  <si>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</si>
  <si>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</si>
  <si>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</si>
  <si>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</si>
  <si>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</si>
  <si>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</si>
  <si>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</si>
  <si>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</si>
  <si>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</si>
  <si>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</si>
  <si>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</si>
  <si>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</si>
  <si>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</si>
  <si>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</si>
  <si>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</si>
  <si>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</si>
  <si>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</si>
  <si>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</si>
  <si>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</si>
  <si>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</si>
  <si>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</si>
  <si>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</si>
  <si>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</si>
  <si>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</si>
  <si>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</si>
  <si>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</si>
  <si>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</si>
  <si>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</si>
  <si>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</si>
  <si>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</si>
  <si>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</si>
  <si>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</si>
  <si>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</si>
  <si>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</si>
  <si>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</si>
  <si>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</si>
  <si>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</si>
  <si>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</si>
  <si>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</si>
  <si>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</si>
  <si>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</si>
  <si>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</si>
  <si>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</si>
  <si>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</si>
  <si>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</si>
  <si>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</si>
  <si>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</si>
  <si>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</si>
  <si>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</si>
  <si>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</si>
  <si>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</si>
  <si>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</si>
  <si>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</si>
  <si>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</si>
  <si>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</si>
  <si>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</si>
  <si>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</si>
  <si>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</si>
  <si>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</si>
  <si>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</si>
  <si>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</si>
  <si>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</si>
  <si>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</si>
  <si>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</si>
  <si>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</si>
  <si>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</si>
  <si>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</si>
  <si>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</si>
  <si>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</si>
  <si>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</si>
  <si>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</si>
  <si>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</si>
  <si>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</si>
  <si>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</si>
  <si>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</si>
  <si>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</si>
  <si>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</si>
  <si>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</si>
  <si>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</si>
  <si>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</si>
  <si>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</si>
  <si>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</si>
  <si>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</si>
  <si>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</si>
  <si>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</si>
  <si>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</si>
  <si>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</si>
  <si>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</si>
  <si>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</si>
  <si>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</si>
  <si>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</si>
  <si>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</si>
  <si>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</si>
  <si>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</si>
  <si>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</si>
  <si>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</si>
  <si>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</si>
  <si>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</si>
  <si>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</si>
  <si>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</si>
  <si>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</si>
  <si>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</si>
  <si>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</si>
  <si>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</si>
  <si>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</si>
  <si>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</si>
  <si>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</si>
  <si>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</si>
  <si>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</si>
  <si>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</si>
  <si>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</si>
  <si>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</si>
  <si>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</si>
  <si>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</si>
  <si>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</si>
  <si>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</si>
  <si>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</si>
  <si>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</si>
  <si>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</si>
  <si>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</si>
  <si>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</si>
  <si>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</si>
  <si>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</si>
  <si>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</si>
  <si>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</si>
  <si>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</si>
  <si>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</si>
  <si>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</si>
  <si>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</si>
  <si>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</si>
  <si>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</si>
  <si>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</si>
  <si>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</si>
  <si>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</si>
  <si>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</si>
  <si>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</si>
  <si>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</si>
  <si>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</si>
  <si>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</si>
  <si>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</si>
  <si>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</si>
  <si>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</si>
  <si>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</si>
  <si>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</si>
  <si>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</si>
  <si>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</si>
  <si>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</si>
  <si>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</si>
  <si>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</si>
  <si>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</si>
  <si>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</si>
  <si>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</si>
  <si>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</si>
  <si>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</si>
  <si>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</si>
  <si>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</si>
  <si>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</si>
  <si>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</si>
  <si>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</si>
  <si>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</si>
  <si>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</si>
  <si>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</si>
  <si>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</si>
  <si>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</si>
  <si>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</si>
  <si>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</si>
  <si>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</si>
  <si>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</si>
  <si>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</si>
  <si>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</si>
  <si>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</si>
  <si>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</si>
  <si>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</si>
  <si>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</si>
  <si>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</si>
  <si>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</si>
  <si>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</si>
  <si>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</si>
  <si>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</si>
  <si>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</si>
  <si>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</si>
  <si>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</si>
  <si>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</si>
  <si>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</si>
  <si>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</si>
  <si>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</si>
  <si>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</si>
  <si>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</si>
  <si>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</si>
  <si>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</si>
  <si>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</si>
  <si>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</si>
  <si>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</si>
  <si>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</si>
  <si>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</si>
  <si>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</si>
  <si>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</si>
  <si>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</si>
  <si>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</si>
  <si>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</si>
  <si>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</si>
  <si>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</si>
  <si>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</si>
  <si>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</si>
  <si>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</si>
  <si>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</si>
  <si>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</si>
  <si>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</si>
  <si>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</si>
  <si>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</si>
  <si>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</si>
  <si>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</si>
  <si>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</si>
  <si>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</si>
  <si>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</si>
  <si>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</si>
  <si>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</si>
  <si>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</si>
  <si>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</si>
  <si>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</si>
  <si>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</si>
  <si>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</si>
  <si>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</si>
  <si>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</si>
  <si>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</si>
  <si>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</si>
  <si>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</si>
  <si>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</si>
  <si>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</si>
  <si>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</si>
  <si>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</si>
  <si>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</si>
  <si>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</si>
  <si>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</si>
  <si>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</si>
  <si>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</si>
  <si>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</si>
  <si>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</si>
  <si>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</si>
  <si>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</si>
  <si>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</si>
  <si>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</si>
  <si>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</si>
  <si>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</si>
  <si>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</si>
  <si>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</si>
  <si>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</si>
  <si>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</si>
  <si>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</si>
  <si>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</si>
  <si>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</si>
  <si>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</si>
  <si>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</si>
  <si>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</si>
  <si>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</si>
  <si>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</si>
  <si>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</si>
  <si>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</si>
  <si>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</si>
  <si>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</si>
  <si>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</si>
  <si>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</si>
  <si>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</si>
  <si>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</si>
  <si>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</si>
  <si>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</si>
  <si>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</si>
  <si>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</si>
  <si>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</si>
  <si>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</si>
  <si>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</si>
  <si>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</si>
  <si>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</si>
  <si>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</si>
  <si>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</si>
  <si>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</si>
  <si>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</si>
  <si>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</si>
  <si>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</si>
  <si>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</si>
  <si>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</si>
  <si>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</si>
  <si>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</si>
  <si>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</si>
  <si>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</si>
  <si>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</si>
  <si>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</si>
  <si>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</si>
  <si>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</si>
  <si>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</si>
  <si>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</si>
  <si>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</si>
  <si>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</si>
  <si>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</si>
  <si>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</si>
  <si>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</si>
  <si>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</si>
  <si>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</si>
  <si>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</si>
  <si>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</si>
  <si>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</si>
  <si>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</si>
  <si>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</si>
  <si>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</si>
  <si>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</si>
  <si>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</si>
  <si>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</si>
  <si>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</si>
  <si>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</si>
  <si>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</si>
  <si>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</si>
  <si>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</si>
  <si>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</si>
  <si>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</si>
  <si>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</si>
  <si>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</si>
  <si>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</si>
  <si>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</si>
  <si>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</si>
  <si>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</si>
  <si>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</si>
  <si>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</si>
  <si>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</si>
  <si>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</si>
  <si>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</si>
  <si>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</si>
  <si>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</si>
  <si>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</si>
  <si>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</si>
  <si>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</si>
  <si>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</si>
  <si>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</si>
  <si>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</si>
  <si>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</si>
  <si>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</si>
  <si>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</si>
  <si>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</si>
  <si>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</si>
  <si>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</si>
  <si>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</si>
  <si>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</si>
  <si>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</si>
  <si>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</si>
  <si>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</si>
  <si>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</si>
  <si>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</si>
  <si>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</si>
  <si>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</si>
  <si>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</si>
  <si>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</si>
  <si>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</si>
  <si>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</si>
  <si>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</si>
  <si>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</si>
  <si>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</si>
  <si>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</si>
  <si>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</si>
  <si>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</si>
  <si>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</si>
  <si>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</si>
  <si>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</si>
  <si>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</si>
  <si>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</si>
  <si>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</si>
  <si>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</si>
  <si>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</si>
  <si>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</si>
  <si>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</si>
  <si>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</si>
  <si>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</si>
  <si>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</si>
  <si>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</si>
  <si>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</si>
  <si>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</si>
  <si>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</si>
  <si>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</si>
  <si>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</si>
  <si>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</si>
  <si>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</si>
  <si>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</si>
  <si>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</si>
  <si>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</si>
  <si>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</si>
  <si>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</si>
  <si>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</si>
  <si>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</si>
  <si>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</si>
  <si>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</si>
  <si>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</si>
  <si>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</si>
  <si>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</si>
  <si>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</si>
  <si>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</si>
  <si>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</si>
  <si>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</si>
  <si>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</si>
  <si>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</si>
  <si>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</si>
  <si>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</si>
  <si>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</si>
  <si>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</si>
  <si>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</si>
  <si>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</si>
  <si>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</si>
  <si>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</si>
  <si>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</si>
  <si>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</si>
  <si>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</si>
  <si>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</si>
  <si>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</si>
  <si>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</si>
  <si>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</si>
  <si>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</si>
  <si>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</si>
  <si>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</si>
  <si>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</si>
  <si>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</si>
  <si>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</si>
  <si>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</si>
  <si>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</si>
  <si>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</si>
  <si>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</si>
  <si>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</si>
  <si>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</si>
  <si>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</si>
  <si>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</si>
  <si>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</si>
  <si>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</si>
  <si>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</si>
  <si>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</si>
  <si>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</si>
  <si>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</si>
  <si>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</si>
  <si>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</si>
  <si>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</si>
  <si>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</si>
  <si>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</si>
  <si>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</si>
  <si>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</si>
  <si>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</si>
  <si>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</si>
  <si>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</si>
  <si>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</si>
  <si>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</si>
  <si>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</si>
  <si>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</si>
  <si>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</si>
  <si>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</si>
  <si>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</si>
  <si>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</si>
  <si>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</si>
  <si>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</si>
  <si>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</si>
  <si>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</si>
  <si>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</si>
  <si>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</si>
  <si>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</si>
  <si>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</si>
  <si>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</si>
  <si>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</si>
  <si>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</si>
  <si>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</si>
  <si>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</si>
  <si>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</si>
  <si>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</si>
  <si>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</si>
  <si>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</si>
  <si>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</si>
  <si>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</si>
  <si>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</si>
  <si>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</si>
  <si>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</si>
  <si>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</si>
  <si>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</si>
  <si>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</si>
  <si>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</si>
  <si>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</si>
  <si>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</si>
  <si>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</si>
  <si>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</si>
  <si>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</si>
  <si>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</si>
  <si>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</si>
  <si>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</si>
  <si>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</si>
  <si>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</si>
  <si>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</si>
  <si>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</si>
  <si>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</si>
  <si>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</si>
  <si>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</si>
  <si>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</si>
  <si>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</si>
  <si>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</si>
  <si>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</si>
  <si>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</si>
  <si>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</si>
  <si>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</si>
  <si>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</si>
  <si>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</si>
  <si>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</si>
  <si>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</si>
  <si>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</si>
  <si>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</si>
  <si>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</si>
  <si>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</si>
  <si>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</si>
  <si>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</si>
  <si>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</si>
  <si>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</si>
  <si>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</si>
  <si>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</si>
  <si>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</si>
  <si>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</si>
  <si>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</si>
  <si>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</si>
  <si>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</si>
  <si>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</si>
  <si>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</si>
  <si>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</si>
  <si>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</si>
  <si>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</si>
  <si>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</si>
  <si>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</si>
  <si>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</si>
  <si>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</si>
  <si>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</si>
  <si>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</si>
  <si>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</si>
  <si>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</si>
  <si>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</si>
  <si>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</si>
  <si>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</si>
  <si>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</si>
  <si>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</si>
  <si>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</si>
  <si>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</si>
  <si>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</si>
  <si>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</si>
  <si>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</si>
  <si>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</si>
  <si>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</si>
  <si>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</si>
  <si>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</si>
  <si>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</si>
  <si>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</si>
  <si>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</si>
  <si>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</si>
  <si>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</si>
  <si>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</si>
  <si>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</si>
  <si>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</si>
  <si>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</si>
  <si>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</si>
  <si>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</si>
  <si>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</si>
  <si>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</si>
  <si>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</si>
  <si>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</si>
  <si>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</si>
  <si>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</si>
  <si>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</si>
  <si>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</si>
  <si>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</si>
  <si>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</si>
  <si>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</si>
  <si>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</si>
  <si>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</si>
  <si>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</si>
  <si>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</si>
  <si>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</si>
  <si>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</si>
  <si>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</si>
  <si>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</si>
  <si>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</si>
  <si>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</si>
  <si>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</si>
  <si>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</si>
  <si>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</si>
  <si>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</si>
  <si>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</si>
  <si>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</si>
  <si>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</si>
  <si>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</si>
  <si>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</si>
  <si>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</si>
  <si>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</si>
  <si>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</si>
  <si>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</si>
  <si>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</si>
  <si>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</si>
  <si>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</si>
  <si>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</si>
  <si>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</si>
  <si>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</si>
  <si>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</si>
  <si>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</si>
  <si>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</si>
  <si>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</si>
  <si>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</si>
  <si>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</si>
  <si>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</si>
  <si>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</si>
  <si>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</si>
  <si>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</si>
  <si>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</si>
  <si>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</si>
  <si>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</si>
  <si>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</si>
  <si>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</si>
  <si>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</si>
  <si>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</si>
  <si>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</si>
  <si>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</si>
  <si>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</si>
  <si>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</si>
  <si>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</si>
  <si>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</si>
  <si>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</si>
  <si>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</si>
  <si>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</si>
  <si>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</si>
  <si>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</si>
  <si>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</si>
  <si>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</si>
  <si>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</si>
  <si>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</si>
  <si>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</si>
  <si>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</si>
  <si>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</si>
  <si>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</si>
  <si>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</si>
  <si>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</si>
  <si>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</si>
  <si>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</si>
  <si>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</si>
  <si>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</si>
  <si>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</si>
  <si>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</si>
  <si>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</si>
  <si>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</si>
  <si>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</si>
  <si>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</si>
  <si>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</si>
  <si>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</si>
  <si>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</si>
  <si>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</si>
  <si>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</si>
  <si>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</si>
  <si>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</si>
  <si>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</si>
  <si>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</si>
  <si>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</si>
  <si>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</si>
  <si>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</si>
  <si>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</si>
  <si>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</si>
  <si>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</si>
  <si>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</si>
  <si>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</si>
  <si>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</si>
  <si>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</si>
  <si>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</si>
  <si>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</si>
  <si>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</si>
  <si>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</si>
  <si>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</si>
  <si>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</si>
  <si>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</si>
  <si>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</si>
  <si>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</si>
  <si>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</si>
  <si>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</si>
  <si>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</si>
  <si>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</si>
  <si>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</si>
  <si>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</si>
  <si>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</si>
  <si>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</si>
  <si>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</si>
  <si>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</si>
  <si>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</si>
  <si>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</si>
  <si>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</si>
  <si>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</si>
  <si>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</si>
  <si>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</si>
  <si>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</si>
  <si>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</si>
  <si>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</si>
  <si>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</si>
  <si>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</si>
  <si>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</si>
  <si>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</si>
  <si>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</si>
  <si>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</si>
  <si>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</si>
  <si>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</si>
  <si>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</si>
  <si>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</si>
  <si>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</si>
  <si>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</si>
  <si>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</si>
  <si>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</si>
  <si>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</si>
  <si>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</si>
  <si>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</si>
  <si>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</si>
  <si>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</si>
  <si>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</si>
  <si>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</si>
  <si>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</si>
  <si>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</si>
  <si>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</si>
  <si>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</si>
  <si>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</si>
  <si>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</si>
  <si>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</si>
  <si>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</si>
  <si>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</si>
  <si>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</si>
  <si>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</si>
  <si>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</si>
  <si>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</si>
  <si>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</si>
  <si>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</si>
  <si>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</si>
  <si>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</si>
  <si>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</si>
  <si>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</si>
  <si>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</si>
  <si>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</si>
  <si>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</si>
  <si>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</si>
  <si>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</si>
  <si>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</si>
  <si>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</si>
  <si>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</si>
  <si>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</si>
  <si>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</si>
  <si>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</si>
  <si>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</si>
  <si>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</si>
  <si>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</si>
  <si>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</si>
  <si>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</si>
  <si>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</si>
  <si>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</si>
  <si>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</si>
  <si>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</si>
  <si>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</si>
  <si>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</si>
  <si>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</si>
  <si>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</si>
  <si>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</si>
  <si>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</si>
  <si>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</si>
  <si>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</si>
  <si>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</si>
  <si>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</si>
  <si>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</si>
  <si>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</si>
  <si>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</si>
  <si>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</si>
  <si>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</si>
  <si>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</si>
  <si>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</si>
  <si>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</si>
  <si>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</si>
  <si>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</si>
  <si>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</si>
  <si>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</si>
  <si>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</si>
  <si>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</si>
  <si>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</si>
  <si>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</si>
  <si>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</si>
  <si>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</si>
  <si>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</si>
  <si>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</si>
  <si>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</si>
  <si>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</si>
  <si>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</si>
  <si>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</si>
  <si>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</si>
  <si>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</si>
  <si>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</si>
  <si>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</si>
  <si>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</si>
  <si>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</si>
  <si>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</si>
  <si>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</si>
  <si>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</si>
  <si>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</si>
  <si>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</si>
  <si>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</si>
  <si>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</si>
  <si>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</si>
  <si>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</si>
  <si>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</si>
  <si>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</si>
  <si>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</si>
  <si>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</si>
  <si>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</si>
  <si>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</si>
  <si>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</si>
  <si>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</si>
  <si>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</si>
  <si>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</si>
  <si>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</si>
  <si>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</si>
  <si>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</si>
  <si>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</si>
  <si>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</si>
  <si>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</si>
  <si>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</si>
  <si>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</si>
  <si>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</si>
  <si>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</si>
  <si>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</si>
  <si>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</si>
  <si>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</si>
  <si>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</si>
  <si>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</si>
  <si>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</si>
  <si>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</si>
  <si>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</si>
  <si>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</si>
  <si>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</si>
  <si>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</si>
  <si>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</si>
  <si>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</si>
  <si>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</si>
  <si>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</si>
  <si>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</si>
  <si>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</si>
  <si>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</si>
  <si>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</si>
  <si>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</si>
  <si>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</si>
  <si>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</si>
  <si>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</si>
  <si>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</si>
  <si>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</si>
  <si>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</si>
  <si>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</si>
  <si>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</si>
  <si>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</si>
  <si>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</si>
  <si>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</si>
  <si>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</si>
  <si>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</si>
  <si>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</si>
  <si>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</si>
  <si>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</si>
  <si>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</si>
  <si>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</si>
  <si>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</si>
  <si>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</si>
  <si>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</si>
  <si>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</si>
  <si>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</si>
  <si>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</si>
  <si>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</si>
  <si>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</si>
  <si>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</si>
  <si>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</si>
  <si>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</si>
  <si>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</si>
  <si>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</si>
  <si>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</si>
  <si>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</si>
  <si>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</si>
  <si>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</si>
  <si>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</si>
  <si>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</si>
  <si>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</si>
  <si>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</si>
  <si>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</si>
  <si>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</si>
  <si>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</si>
  <si>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</si>
  <si>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</si>
  <si>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</si>
  <si>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</si>
  <si>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</si>
  <si>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</si>
  <si>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</si>
  <si>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</si>
  <si>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</si>
  <si>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</si>
  <si>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</si>
  <si>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</si>
  <si>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</si>
  <si>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</si>
  <si>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</si>
  <si>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</si>
  <si>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</si>
  <si>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</si>
  <si>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</si>
  <si>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</si>
  <si>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</si>
  <si>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</si>
  <si>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</si>
  <si>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</si>
  <si>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</si>
  <si>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</si>
  <si>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</si>
  <si>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</si>
  <si>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</si>
  <si>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</si>
  <si>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</si>
  <si>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</si>
  <si>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</si>
  <si>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</si>
  <si>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</si>
  <si>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</si>
  <si>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</si>
  <si>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</si>
  <si>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</si>
  <si>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</si>
  <si>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</si>
  <si>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</si>
  <si>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</si>
  <si>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</si>
  <si>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</si>
  <si>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</si>
  <si>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</si>
  <si>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</si>
  <si>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</si>
  <si>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</si>
  <si>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</si>
  <si>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</si>
  <si>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</si>
  <si>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</si>
  <si>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</si>
  <si>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</si>
  <si>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</si>
  <si>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</si>
  <si>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</si>
  <si>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</si>
  <si>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</si>
  <si>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</si>
  <si>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</si>
  <si>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</si>
  <si>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</si>
  <si>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</si>
  <si>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</si>
  <si>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</si>
  <si>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</si>
  <si>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</si>
  <si>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</si>
  <si>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</si>
  <si>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</si>
  <si>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</si>
  <si>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</si>
  <si>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</si>
  <si>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</si>
  <si>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</si>
  <si>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</si>
  <si>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</si>
  <si>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</si>
  <si>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</si>
  <si>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</si>
  <si>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</si>
  <si>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</si>
  <si>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</si>
  <si>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</si>
  <si>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</si>
  <si>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</si>
  <si>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</si>
  <si>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</si>
  <si>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</si>
  <si>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</si>
  <si>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</si>
  <si>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</si>
  <si>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</si>
  <si>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</si>
  <si>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</si>
  <si>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</si>
  <si>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</si>
  <si>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</si>
  <si>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</si>
  <si>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</si>
  <si>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</si>
  <si>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</si>
  <si>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</si>
  <si>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</si>
  <si>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</si>
  <si>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</si>
  <si>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</si>
  <si>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</si>
  <si>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</si>
  <si>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</si>
  <si>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</si>
  <si>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</si>
  <si>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</si>
  <si>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</si>
  <si>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</si>
  <si>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</si>
  <si>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</si>
  <si>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</si>
  <si>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</si>
  <si>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</si>
  <si>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</si>
  <si>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</si>
  <si>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</si>
  <si>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</si>
  <si>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</si>
  <si>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</si>
  <si>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</si>
  <si>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</si>
  <si>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</si>
  <si>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</si>
  <si>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</si>
  <si>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</si>
  <si>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</si>
  <si>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</si>
  <si>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</si>
  <si>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</si>
  <si>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</si>
  <si>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</si>
  <si>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</si>
  <si>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</si>
  <si>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</si>
  <si>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</si>
  <si>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</si>
  <si>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</si>
  <si>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</si>
  <si>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</si>
  <si>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</si>
  <si>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</si>
  <si>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</si>
  <si>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</si>
  <si>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</si>
  <si>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</si>
  <si>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</si>
  <si>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</si>
  <si>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</si>
  <si>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</si>
  <si>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</si>
  <si>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</si>
  <si>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</si>
  <si>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</si>
  <si>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</si>
  <si>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</si>
  <si>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</si>
  <si>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</si>
  <si>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</si>
  <si>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</si>
  <si>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</si>
  <si>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</si>
  <si>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</si>
  <si>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</si>
  <si>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</si>
  <si>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</si>
  <si>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</si>
  <si>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</si>
  <si>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</si>
  <si>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</si>
  <si>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</si>
  <si>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</si>
  <si>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</si>
  <si>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</si>
  <si>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</si>
  <si>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</si>
  <si>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</si>
  <si>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</si>
  <si>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</si>
  <si>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</si>
  <si>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</si>
  <si>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</si>
  <si>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</si>
  <si>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</si>
  <si>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</si>
  <si>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</si>
  <si>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</si>
  <si>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</si>
  <si>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</si>
  <si>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</si>
  <si>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</si>
  <si>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</si>
  <si>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</si>
  <si>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</si>
  <si>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</si>
  <si>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</si>
  <si>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</si>
  <si>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</si>
  <si>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</si>
  <si>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</si>
  <si>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</si>
  <si>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</si>
  <si>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</si>
  <si>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</si>
  <si>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</si>
  <si>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</si>
  <si>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</si>
  <si>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</si>
  <si>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</si>
  <si>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</si>
  <si>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</si>
  <si>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</si>
  <si>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</si>
  <si>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</si>
  <si>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</si>
  <si>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</si>
  <si>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</si>
  <si>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</si>
  <si>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</si>
  <si>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</si>
  <si>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</si>
  <si>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</si>
  <si>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</si>
  <si>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</si>
  <si>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</si>
  <si>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</si>
  <si>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</si>
  <si>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</si>
  <si>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</si>
  <si>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</si>
  <si>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</si>
  <si>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</si>
  <si>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</si>
  <si>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</si>
  <si>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</si>
  <si>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</si>
  <si>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</si>
  <si>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</si>
  <si>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</si>
  <si>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</si>
  <si>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</si>
  <si>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</si>
  <si>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</si>
  <si>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</si>
  <si>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</si>
  <si>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</si>
  <si>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</si>
  <si>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</si>
  <si>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</si>
  <si>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</si>
  <si>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</si>
  <si>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</si>
  <si>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</si>
  <si>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</si>
  <si>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</si>
  <si>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</si>
  <si>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</si>
  <si>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</si>
  <si>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</si>
  <si>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</si>
  <si>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</si>
  <si>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</si>
  <si>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</si>
  <si>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</si>
  <si>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</si>
  <si>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</si>
  <si>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</si>
  <si>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</si>
  <si>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</si>
  <si>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</si>
  <si>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</si>
  <si>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</si>
  <si>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</si>
  <si>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</si>
  <si>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</si>
  <si>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</si>
  <si>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</si>
  <si>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</si>
  <si>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</si>
  <si>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</si>
  <si>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</si>
  <si>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</si>
  <si>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</si>
  <si>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</si>
  <si>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</si>
  <si>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</si>
  <si>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</si>
  <si>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</si>
  <si>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</si>
  <si>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</si>
  <si>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</si>
  <si>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</si>
  <si>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</si>
  <si>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</si>
  <si>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</si>
  <si>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</si>
  <si>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</si>
  <si>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</si>
  <si>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</si>
  <si>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</si>
  <si>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</si>
  <si>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</si>
  <si>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</si>
  <si>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</si>
  <si>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</si>
  <si>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</si>
  <si>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</si>
  <si>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</si>
  <si>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</si>
  <si>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</si>
  <si>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</si>
  <si>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</si>
  <si>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</si>
  <si>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</si>
  <si>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</si>
  <si>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</si>
  <si>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</si>
  <si>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</si>
  <si>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</si>
  <si>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</si>
  <si>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</si>
  <si>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</si>
  <si>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</si>
  <si>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</si>
  <si>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</si>
  <si>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</si>
  <si>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</si>
  <si>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</si>
  <si>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</si>
  <si>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</si>
  <si>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</si>
  <si>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</si>
  <si>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</si>
  <si>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</si>
  <si>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</si>
  <si>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</si>
  <si>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</si>
  <si>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</si>
  <si>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</si>
  <si>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</si>
  <si>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</si>
  <si>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</si>
  <si>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</si>
  <si>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</si>
  <si>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</si>
  <si>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</si>
  <si>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</si>
  <si>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</si>
  <si>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</si>
  <si>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</si>
  <si>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</si>
  <si>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</si>
  <si>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</si>
  <si>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</si>
  <si>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</si>
  <si>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</si>
  <si>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</si>
  <si>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</si>
  <si>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</si>
  <si>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</si>
  <si>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</si>
  <si>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</si>
  <si>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</si>
  <si>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</si>
  <si>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</si>
  <si>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</si>
  <si>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</si>
  <si>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</si>
  <si>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</si>
  <si>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</si>
  <si>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</si>
  <si>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</si>
  <si>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</si>
  <si>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</si>
  <si>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</si>
  <si>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</si>
  <si>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</si>
  <si>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</si>
  <si>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</si>
  <si>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</si>
  <si>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</si>
  <si>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</si>
  <si>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</si>
  <si>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</si>
  <si>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</si>
  <si>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</si>
  <si>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</si>
  <si>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</si>
  <si>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</si>
  <si>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</si>
  <si>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</si>
  <si>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</si>
  <si>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</si>
  <si>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</si>
  <si>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</si>
  <si>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</si>
  <si>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</si>
  <si>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</si>
  <si>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</si>
  <si>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</si>
  <si>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</si>
  <si>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</si>
  <si>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</si>
  <si>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</si>
  <si>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</si>
  <si>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</si>
  <si>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</si>
  <si>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</si>
  <si>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</si>
  <si>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</si>
  <si>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</si>
  <si>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</si>
  <si>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</si>
  <si>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</si>
  <si>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</si>
  <si>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</si>
  <si>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</si>
  <si>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</si>
  <si>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</si>
  <si>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</si>
  <si>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</si>
  <si>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</si>
  <si>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</si>
  <si>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</si>
  <si>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</si>
  <si>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</si>
  <si>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</si>
  <si>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</si>
  <si>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</si>
  <si>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</si>
  <si>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</si>
  <si>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</si>
  <si>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</si>
  <si>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</si>
  <si>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</si>
  <si>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</si>
  <si>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</si>
  <si>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</si>
  <si>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</si>
  <si>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</si>
  <si>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</si>
  <si>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</si>
  <si>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</si>
  <si>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</si>
  <si>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</si>
  <si>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</si>
  <si>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</si>
  <si>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</si>
  <si>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</si>
  <si>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</si>
  <si>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</si>
  <si>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</si>
  <si>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</si>
  <si>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</si>
  <si>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</si>
  <si>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</si>
  <si>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</si>
  <si>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</si>
  <si>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</si>
  <si>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</si>
  <si>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</si>
  <si>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</si>
  <si>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</si>
  <si>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</si>
  <si>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</si>
  <si>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</si>
  <si>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</si>
  <si>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</si>
  <si>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</si>
  <si>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</si>
  <si>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</si>
  <si>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</si>
  <si>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</si>
  <si>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</si>
  <si>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</si>
  <si>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</si>
  <si>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</si>
  <si>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</si>
  <si>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</si>
  <si>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</si>
  <si>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</si>
  <si>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</si>
  <si>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</si>
  <si>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</si>
  <si>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</si>
  <si>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</si>
  <si>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</si>
  <si>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</si>
  <si>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</si>
  <si>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</si>
  <si>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</si>
  <si>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</si>
  <si>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</si>
  <si>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</si>
  <si>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</si>
  <si>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</si>
  <si>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</si>
  <si>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</si>
  <si>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</si>
  <si>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</si>
  <si>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</si>
  <si>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</si>
  <si>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</si>
  <si>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</si>
  <si>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</si>
  <si>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</si>
  <si>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</si>
  <si>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</si>
  <si>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</si>
  <si>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</si>
  <si>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</si>
  <si>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</si>
  <si>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</si>
  <si>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</si>
  <si>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</si>
  <si>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</si>
  <si>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</si>
  <si>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</si>
  <si>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</si>
  <si>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</si>
  <si>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</si>
  <si>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</si>
  <si>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</si>
  <si>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</si>
  <si>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</si>
  <si>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</si>
  <si>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</si>
  <si>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</si>
  <si>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</si>
  <si>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</si>
  <si>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</si>
  <si>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</si>
  <si>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</si>
  <si>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</si>
  <si>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</si>
  <si>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</si>
  <si>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</si>
  <si>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</si>
  <si>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</si>
  <si>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</si>
  <si>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</si>
  <si>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</si>
  <si>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</si>
  <si>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</si>
  <si>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</si>
  <si>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</si>
  <si>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</si>
  <si>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</si>
  <si>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</si>
  <si>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</si>
  <si>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</si>
  <si>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</si>
  <si>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</si>
  <si>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</si>
  <si>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</si>
  <si>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</si>
  <si>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</si>
  <si>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</si>
  <si>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</si>
  <si>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</si>
  <si>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</si>
  <si>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</si>
  <si>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</si>
  <si>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</si>
  <si>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</si>
  <si>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</si>
  <si>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</si>
  <si>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</si>
  <si>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</si>
  <si>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</si>
  <si>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</si>
  <si>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</si>
  <si>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</si>
  <si>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</si>
  <si>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</si>
  <si>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</si>
  <si>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</si>
  <si>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</si>
  <si>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</si>
  <si>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</si>
  <si>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</si>
  <si>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</si>
  <si>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</si>
  <si>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</si>
  <si>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</si>
  <si>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</si>
  <si>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</si>
  <si>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</si>
  <si>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</si>
  <si>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</si>
  <si>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</si>
  <si>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</si>
  <si>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</si>
  <si>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</si>
  <si>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</si>
  <si>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</si>
  <si>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</si>
  <si>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</si>
  <si>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</si>
  <si>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</si>
  <si>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</si>
  <si>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</si>
  <si>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</si>
  <si>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</si>
  <si>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</si>
  <si>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</si>
  <si>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</si>
  <si>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</si>
  <si>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</si>
  <si>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</si>
  <si>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</si>
  <si>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</si>
  <si>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</si>
  <si>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</si>
  <si>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</si>
  <si>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</si>
  <si>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</si>
  <si>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</si>
  <si>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</si>
  <si>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</si>
  <si>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</si>
  <si>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</si>
  <si>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</si>
  <si>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</si>
  <si>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</si>
  <si>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</si>
  <si>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</si>
  <si>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</si>
  <si>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</si>
  <si>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</si>
  <si>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</si>
  <si>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</si>
  <si>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</si>
  <si>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</si>
  <si>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</si>
  <si>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</si>
  <si>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</si>
  <si>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</si>
  <si>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</si>
  <si>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</si>
  <si>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</si>
  <si>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</si>
  <si>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</si>
  <si>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</si>
  <si>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</si>
  <si>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</si>
  <si>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</si>
  <si>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</si>
  <si>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</si>
  <si>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</si>
  <si>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</si>
  <si>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</si>
  <si>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</si>
  <si>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</si>
  <si>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</si>
  <si>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</si>
  <si>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</si>
  <si>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</si>
  <si>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</si>
  <si>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</si>
  <si>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</si>
  <si>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</si>
  <si>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</si>
  <si>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</si>
  <si>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</si>
  <si>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</si>
  <si>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</si>
  <si>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</si>
  <si>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</si>
  <si>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</si>
  <si>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</si>
  <si>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</si>
  <si>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</si>
  <si>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</si>
  <si>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</si>
  <si>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</si>
  <si>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</si>
  <si>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</si>
  <si>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</si>
  <si>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</si>
  <si>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</si>
  <si>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</si>
  <si>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</si>
  <si>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</si>
  <si>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</si>
  <si>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</si>
  <si>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</si>
  <si>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</si>
  <si>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</si>
  <si>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</si>
  <si>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</si>
  <si>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</si>
  <si>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</si>
  <si>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</si>
  <si>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</si>
  <si>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</si>
  <si>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</si>
  <si>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</si>
  <si>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</si>
  <si>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</si>
  <si>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</si>
  <si>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</si>
  <si>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</si>
  <si>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</si>
  <si>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</si>
  <si>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</si>
  <si>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</si>
  <si>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</si>
  <si>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</si>
  <si>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</si>
  <si>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</si>
  <si>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</si>
  <si>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</si>
  <si>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</si>
  <si>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</si>
  <si>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</si>
  <si>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</si>
  <si>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</si>
  <si>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</si>
  <si>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</si>
  <si>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</si>
  <si>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</si>
  <si>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</si>
  <si>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</si>
  <si>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</si>
  <si>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</si>
  <si>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</si>
  <si>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</si>
  <si>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</si>
  <si>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</si>
  <si>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</si>
  <si>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</si>
  <si>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</si>
  <si>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</si>
  <si>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</si>
  <si>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</si>
  <si>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</si>
  <si>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</si>
  <si>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</si>
  <si>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</si>
  <si>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</si>
  <si>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</si>
  <si>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</si>
  <si>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</si>
  <si>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</si>
  <si>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</si>
  <si>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</si>
  <si>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</si>
  <si>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</si>
  <si>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</si>
  <si>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</si>
  <si>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</si>
  <si>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</si>
  <si>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</si>
  <si>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</si>
  <si>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</si>
  <si>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</si>
  <si>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</si>
  <si>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</si>
  <si>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</si>
  <si>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</si>
  <si>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</si>
  <si>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</si>
  <si>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</si>
  <si>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</si>
  <si>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</si>
  <si>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</si>
  <si>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</si>
  <si>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</si>
  <si>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</si>
  <si>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</si>
  <si>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</si>
  <si>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</si>
  <si>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</si>
  <si>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</si>
  <si>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</si>
  <si>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</si>
  <si>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</si>
  <si>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</si>
  <si>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</si>
  <si>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</si>
  <si>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</si>
  <si>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</si>
  <si>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</si>
  <si>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</si>
  <si>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</si>
  <si>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</si>
  <si>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</si>
  <si>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</si>
  <si>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</si>
  <si>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</si>
  <si>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</si>
  <si>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</si>
  <si>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</si>
  <si>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</si>
  <si>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</si>
  <si>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</si>
  <si>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</si>
  <si>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</si>
  <si>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</si>
  <si>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</si>
  <si>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</si>
  <si>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</si>
  <si>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</si>
  <si>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</si>
  <si>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</si>
  <si>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</si>
  <si>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</si>
  <si>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</si>
  <si>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</si>
  <si>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</si>
  <si>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</si>
  <si>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</si>
  <si>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</si>
  <si>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</si>
  <si>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</si>
  <si>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</si>
  <si>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</si>
  <si>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</si>
  <si>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</si>
  <si>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</si>
  <si>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</si>
  <si>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</si>
  <si>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</si>
  <si>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</si>
  <si>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</si>
  <si>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</si>
  <si>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</si>
  <si>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</si>
  <si>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</si>
  <si>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</si>
  <si>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</si>
  <si>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</si>
  <si>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</si>
  <si>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</si>
  <si>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</si>
  <si>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</si>
  <si>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</si>
  <si>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</si>
  <si>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</si>
  <si>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</si>
  <si>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</si>
  <si>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</si>
  <si>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</si>
  <si>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</si>
  <si>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</si>
  <si>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</si>
  <si>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</si>
  <si>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</si>
  <si>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</si>
  <si>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</si>
  <si>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</si>
  <si>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</si>
  <si>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</si>
  <si>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</si>
  <si>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</si>
  <si>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</si>
  <si>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</si>
  <si>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</si>
  <si>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</si>
  <si>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</si>
  <si>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</si>
  <si>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</si>
  <si>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</si>
  <si>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</si>
  <si>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</si>
  <si>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</si>
  <si>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</si>
  <si>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</si>
  <si>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</si>
  <si>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</si>
  <si>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</si>
  <si>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</si>
  <si>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</si>
  <si>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</si>
  <si>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</si>
  <si>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</si>
  <si>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</si>
  <si>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</si>
  <si>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</si>
  <si>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</si>
  <si>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</si>
  <si>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</si>
  <si>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</si>
  <si>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</si>
  <si>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</si>
  <si>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</si>
  <si>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</si>
  <si>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</si>
  <si>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</si>
  <si>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</si>
  <si>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</si>
  <si>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</si>
  <si>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</si>
  <si>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</si>
  <si>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</si>
  <si>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</si>
  <si>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</si>
  <si>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</si>
  <si>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</si>
  <si>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</si>
  <si>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</si>
  <si>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</si>
  <si>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</si>
  <si>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</si>
  <si>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</si>
  <si>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</si>
  <si>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</si>
  <si>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</si>
  <si>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</si>
  <si>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</si>
  <si>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</si>
  <si>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</si>
  <si>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</si>
  <si>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</si>
  <si>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</si>
  <si>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</si>
  <si>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</si>
  <si>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</si>
  <si>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</si>
  <si>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</si>
  <si>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</si>
  <si>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</si>
  <si>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</si>
  <si>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</si>
  <si>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</si>
  <si>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</si>
  <si>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</si>
  <si>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</si>
  <si>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</si>
  <si>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</si>
  <si>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</si>
  <si>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</si>
  <si>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</si>
  <si>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</si>
  <si>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</si>
  <si>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</si>
  <si>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</si>
  <si>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</si>
  <si>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</si>
  <si>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</si>
  <si>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</si>
  <si>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</si>
  <si>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</si>
  <si>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</si>
  <si>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</si>
  <si>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</si>
  <si>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</si>
  <si>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</si>
  <si>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</si>
  <si>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</si>
  <si>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</si>
  <si>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</si>
  <si>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</si>
  <si>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</si>
  <si>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</si>
  <si>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</si>
  <si>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</si>
  <si>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</si>
  <si>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</si>
  <si>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</si>
  <si>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</si>
  <si>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</si>
  <si>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</si>
  <si>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</si>
  <si>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</si>
  <si>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</si>
  <si>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</si>
  <si>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</si>
  <si>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</si>
  <si>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</si>
  <si>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</si>
  <si>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</si>
  <si>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</si>
  <si>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</si>
  <si>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</si>
  <si>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</si>
  <si>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</si>
  <si>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</si>
  <si>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</si>
  <si>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</si>
  <si>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</si>
  <si>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</si>
  <si>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</si>
  <si>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</si>
  <si>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</si>
  <si>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</si>
  <si>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</si>
  <si>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</si>
  <si>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</si>
  <si>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</si>
  <si>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</si>
  <si>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</si>
  <si>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</si>
  <si>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</si>
  <si>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</si>
  <si>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</si>
  <si>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</si>
  <si>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</si>
  <si>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</si>
  <si>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</si>
  <si>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</si>
  <si>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</si>
  <si>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</si>
  <si>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</si>
  <si>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</si>
  <si>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</si>
  <si>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</si>
  <si>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</si>
  <si>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</si>
  <si>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</si>
  <si>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</si>
  <si>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</si>
  <si>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</si>
  <si>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</si>
  <si>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</si>
  <si>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</si>
  <si>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</si>
  <si>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</si>
  <si>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</si>
  <si>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</si>
  <si>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</si>
  <si>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</si>
  <si>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</si>
  <si>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</si>
  <si>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</si>
  <si>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</si>
  <si>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</si>
  <si>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</si>
  <si>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</si>
  <si>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</si>
  <si>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</si>
  <si>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</si>
  <si>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</si>
  <si>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</si>
  <si>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</si>
  <si>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</si>
  <si>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</si>
  <si>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</si>
  <si>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</si>
  <si>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</si>
  <si>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</si>
  <si>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</si>
  <si>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</si>
  <si>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</si>
  <si>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</si>
  <si>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</si>
  <si>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</si>
  <si>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</si>
  <si>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</si>
  <si>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</si>
  <si>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</si>
  <si>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</si>
  <si>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</si>
  <si>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</si>
  <si>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</si>
  <si>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</si>
  <si>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</si>
  <si>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</si>
  <si>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</si>
  <si>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</si>
  <si>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</si>
  <si>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</si>
  <si>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</si>
  <si>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</si>
  <si>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</si>
  <si>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</si>
  <si>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</si>
  <si>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</si>
  <si>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</si>
  <si>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</si>
  <si>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</si>
  <si>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</si>
  <si>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</si>
  <si>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</si>
  <si>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</si>
  <si>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</si>
  <si>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</si>
  <si>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</si>
  <si>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</si>
  <si>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</si>
  <si>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</si>
  <si>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</si>
  <si>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</si>
  <si>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</si>
  <si>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</si>
  <si>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</si>
  <si>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</si>
  <si>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</si>
  <si>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</si>
  <si>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</si>
  <si>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</si>
  <si>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</si>
  <si>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</si>
  <si>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</si>
  <si>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</si>
  <si>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</si>
  <si>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</si>
  <si>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</si>
  <si>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</si>
  <si>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</si>
  <si>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</si>
  <si>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</si>
  <si>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</si>
  <si>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</si>
  <si>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</si>
  <si>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</si>
  <si>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</si>
  <si>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</si>
  <si>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</si>
  <si>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</si>
  <si>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</si>
  <si>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</si>
  <si>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</si>
  <si>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</si>
  <si>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</si>
  <si>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</si>
  <si>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</si>
  <si>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</si>
  <si>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</si>
  <si>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</si>
  <si>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</si>
  <si>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</si>
  <si>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</si>
  <si>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</si>
  <si>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</si>
  <si>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</si>
  <si>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</si>
  <si>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</si>
  <si>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</si>
  <si>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</si>
  <si>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</si>
  <si>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</si>
  <si>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</si>
  <si>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</si>
  <si>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</si>
  <si>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</si>
  <si>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</si>
  <si>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</si>
  <si>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</si>
  <si>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</si>
  <si>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</si>
  <si>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</si>
  <si>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</si>
  <si>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</si>
  <si>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</si>
  <si>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</si>
  <si>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</si>
  <si>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</si>
  <si>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</si>
  <si>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</si>
  <si>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</si>
  <si>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</si>
  <si>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</si>
  <si>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</si>
  <si>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</si>
  <si>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</si>
  <si>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</si>
  <si>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</si>
  <si>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</si>
  <si>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</si>
  <si>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</si>
  <si>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</si>
  <si>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</si>
  <si>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</si>
  <si>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</si>
  <si>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</si>
  <si>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</si>
  <si>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</si>
  <si>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</si>
  <si>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</si>
  <si>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</si>
  <si>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</si>
  <si>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</si>
  <si>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</si>
  <si>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</si>
  <si>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</si>
  <si>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</si>
  <si>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</si>
  <si>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</si>
  <si>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</si>
  <si>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</si>
  <si>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</si>
  <si>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</si>
  <si>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</si>
  <si>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</si>
  <si>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</si>
  <si>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</si>
  <si>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</si>
  <si>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</si>
  <si>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</si>
  <si>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</si>
  <si>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</si>
  <si>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</si>
  <si>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</si>
  <si>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</si>
  <si>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</si>
  <si>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</si>
  <si>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</si>
  <si>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</si>
  <si>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</si>
  <si>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</si>
  <si>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</si>
  <si>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</si>
  <si>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</si>
  <si>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</si>
  <si>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</si>
  <si>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</si>
  <si>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</si>
  <si>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</si>
  <si>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</si>
  <si>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</si>
  <si>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</si>
  <si>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</si>
  <si>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</si>
  <si>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</si>
  <si>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</si>
  <si>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</si>
  <si>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</si>
  <si>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</si>
  <si>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</si>
  <si>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</si>
  <si>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</si>
  <si>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</si>
  <si>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</si>
  <si>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</si>
  <si>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</si>
  <si>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</si>
  <si>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</si>
  <si>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</si>
  <si>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</si>
  <si>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</si>
  <si>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</si>
  <si>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</si>
  <si>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</si>
  <si>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</si>
  <si>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</si>
  <si>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</si>
  <si>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</si>
  <si>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</si>
  <si>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</si>
  <si>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</si>
  <si>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</si>
  <si>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</si>
  <si>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</si>
  <si>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</si>
  <si>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</si>
  <si>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</si>
  <si>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</si>
  <si>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</si>
  <si>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</si>
  <si>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</si>
  <si>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</si>
  <si>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</si>
  <si>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</si>
  <si>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</si>
  <si>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</si>
  <si>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</si>
  <si>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</si>
  <si>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</si>
  <si>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</si>
  <si>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</si>
  <si>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</si>
  <si>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</si>
  <si>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</si>
  <si>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</si>
  <si>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</si>
  <si>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</si>
  <si>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</si>
  <si>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</si>
  <si>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</si>
  <si>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</si>
  <si>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</si>
  <si>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</si>
  <si>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</si>
  <si>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</si>
  <si>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</si>
  <si>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</si>
  <si>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</si>
  <si>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</si>
  <si>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</si>
  <si>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</si>
  <si>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</si>
  <si>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</si>
  <si>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</si>
  <si>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</si>
  <si>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</si>
  <si>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</si>
  <si>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</si>
  <si>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</si>
  <si>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</si>
  <si>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</si>
  <si>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</si>
  <si>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</si>
  <si>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</si>
  <si>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</si>
  <si>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</si>
  <si>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</si>
  <si>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</si>
  <si>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</si>
  <si>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</si>
  <si>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</si>
  <si>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</si>
  <si>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</si>
  <si>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</si>
  <si>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</si>
  <si>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</si>
  <si>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</si>
  <si>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</si>
  <si>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</si>
  <si>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</si>
  <si>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</si>
  <si>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</si>
  <si>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</si>
  <si>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</si>
  <si>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</si>
  <si>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</si>
  <si>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</si>
  <si>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</si>
  <si>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</si>
  <si>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</si>
  <si>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</si>
  <si>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</si>
  <si>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</si>
  <si>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</si>
  <si>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</si>
  <si>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</si>
  <si>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</si>
  <si>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</si>
  <si>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</si>
  <si>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</si>
  <si>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</si>
  <si>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</si>
  <si>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</si>
  <si>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</si>
  <si>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</si>
  <si>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</si>
  <si>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</si>
  <si>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</si>
  <si>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</si>
  <si>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</si>
  <si>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</si>
  <si>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</si>
  <si>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</si>
  <si>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</si>
  <si>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</si>
  <si>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</si>
  <si>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</si>
  <si>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</si>
  <si>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</si>
  <si>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</si>
  <si>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</si>
  <si>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</si>
  <si>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</si>
  <si>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</si>
  <si>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</si>
  <si>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</si>
  <si>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</si>
  <si>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</si>
  <si>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</si>
  <si>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</si>
  <si>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</si>
  <si>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</si>
  <si>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</si>
  <si>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</si>
  <si>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</si>
  <si>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</si>
  <si>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</si>
  <si>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</si>
  <si>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</si>
  <si>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</si>
  <si>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</si>
  <si>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</si>
  <si>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</si>
  <si>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</si>
  <si>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</si>
  <si>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</si>
  <si>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</si>
  <si>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</si>
  <si>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</si>
  <si>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</si>
  <si>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</si>
  <si>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</si>
  <si>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</si>
  <si>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</si>
  <si>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</si>
  <si>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</si>
  <si>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</si>
  <si>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</si>
  <si>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</si>
  <si>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</si>
  <si>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</si>
  <si>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</si>
  <si>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</si>
  <si>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</si>
  <si>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</si>
  <si>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</si>
  <si>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</si>
  <si>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</si>
  <si>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</si>
  <si>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</si>
  <si>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</si>
  <si>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</si>
  <si>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</si>
  <si>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</si>
  <si>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</si>
  <si>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</si>
  <si>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</si>
  <si>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</si>
  <si>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</si>
  <si>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</si>
  <si>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</si>
  <si>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</si>
  <si>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</si>
  <si>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</si>
  <si>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</si>
  <si>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</si>
  <si>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</si>
  <si>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</si>
  <si>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</si>
  <si>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</si>
  <si>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</si>
  <si>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</si>
  <si>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</si>
  <si>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</si>
  <si>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</si>
  <si>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</si>
  <si>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</si>
  <si>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</si>
  <si>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</si>
  <si>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</si>
  <si>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</si>
  <si>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</si>
  <si>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</si>
  <si>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</si>
  <si>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</si>
  <si>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</si>
  <si>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</si>
  <si>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</si>
  <si>
    <t>PCM-20251128-00001176</t>
  </si>
  <si>
    <t xml:space="preserve">ETA 60 mins </t>
  </si>
  <si>
    <t>PCM-20251128-00001091</t>
  </si>
  <si>
    <t>MHL0867</t>
  </si>
  <si>
    <t>sceco</t>
  </si>
  <si>
    <t>ETA 40 mins</t>
  </si>
  <si>
    <t>PCM-20251128-00001172</t>
  </si>
  <si>
    <t>JIZ0550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</si>
</sst>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rgb="FF000000"/>
      </top>
      <bottom/>
      <diagonal/>
    </border>
    <border>
      <left style="thin">
        <color indexed="64"/>
      </left>
      <right style="thin">
        <color rgb="FF000000"/>
      </right>
      <top style="thin">
        <color rgb="FF000000"/>
      </top>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9" fillId="0" borderId="9" xfId="0" applyNumberFormat="1" applyFont="1" applyBorder="1" applyAlignment="1">
      <alignment horizontal="center" vertical="center" wrapText="1"/>
    </xf>
    <xf numFmtId="0" fontId="29" fillId="17" borderId="16" xfId="0" applyFont="1" applyFill="1" applyBorder="1" applyAlignment="1">
      <alignment horizontal="center" vertical="center" wrapText="1"/>
    </xf>
    <xf numFmtId="0" fontId="29" fillId="17" borderId="18" xfId="0" applyFont="1" applyFill="1" applyBorder="1" applyAlignment="1">
      <alignment horizontal="center" vertical="center" wrapText="1"/>
    </xf>
    <xf numFmtId="165" fontId="29" fillId="17" borderId="18" xfId="0" applyNumberFormat="1" applyFont="1" applyFill="1" applyBorder="1" applyAlignment="1">
      <alignment horizontal="center" vertical="center" wrapText="1"/>
    </xf>
    <xf numFmtId="164" fontId="29" fillId="17" borderId="18" xfId="0" applyNumberFormat="1" applyFont="1" applyFill="1" applyBorder="1" applyAlignment="1">
      <alignment horizontal="center" vertical="center" wrapText="1"/>
    </xf>
    <xf numFmtId="0" fontId="29" fillId="17" borderId="19" xfId="0"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20" xfId="0" applyFont="1" applyFill="1" applyBorder="1" applyAlignment="1">
      <alignment horizontal="center" vertical="center" wrapText="1"/>
    </xf>
    <xf numFmtId="165" fontId="19" fillId="0" borderId="21"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cellXfs>
  <cellStyles count="2">
    <cellStyle name="Hyperlink" xfId="1" builtinId="8"/>
    <cellStyle name="Normal" xfId="0" builtinId="0"/>
  </cellStyles>
  <dxfs count="203">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border outline="0">
        <bottom style="thin">
          <color rgb="FF000000"/>
        </bottom>
      </border>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border outline="0">
        <bottom style="thin">
          <color rgb="FF000000"/>
        </bottom>
      </border>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border>
        <bottom style="thin">
          <color rgb="FF000000"/>
        </bottom>
      </border>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border>
        <bottom style="thin">
          <color indexed="64"/>
        </bottom>
      </border>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border outline="0">
        <bottom style="thin">
          <color rgb="FF000000"/>
        </bottom>
      </border>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79" headerRowBorderDxfId="180" tableBorderDxfId="178"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58" dataDxfId="156" headerRowBorderDxfId="157" tableBorderDxfId="155" totalsRowBorderDxfId="154">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39" headerRowBorderDxfId="140" tableBorderDxfId="138"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48" dataDxfId="46" headerRowBorderDxfId="47" tableBorderDxfId="45">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calculatedColumnFormula>IFERROR(VLOOKUP(#REF!,DB!#REF!,7,0),"")</calculatedColumnFormula>
    </tableColumn>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32" dataDxfId="30" headerRowBorderDxfId="31" tableBorderDxfId="29" totalsRowBorderDxfId="28">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15" dataDxfId="13" headerRowBorderDxfId="14" tableBorderDxfId="12">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796875" defaultRowHeight="15" customHeight="1"/>
  <cols>
    <col min="1" max="1" width="12.90625" bestFit="1" customWidth="1"/>
    <col min="6" max="6" width="20.7265625" bestFit="1" customWidth="1"/>
    <col min="7" max="7" width="23.7265625" bestFit="1" customWidth="1"/>
    <col min="8" max="8" width="13" customWidth="1"/>
    <col min="10" max="10" width="26.08984375" bestFit="1" customWidth="1"/>
    <col min="15" max="18" width="11.1796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796875" defaultRowHeight="15" customHeight="1"/>
  <cols>
    <col min="1" max="1" width="20.1796875" style="45" customWidth="1"/>
    <col min="2" max="2" width="5.36328125" style="45" customWidth="1"/>
    <col min="3" max="3" width="5" style="45" customWidth="1"/>
    <col min="4" max="4" width="8.7265625" style="45" customWidth="1"/>
    <col min="5" max="5" width="6.7265625" style="45" customWidth="1"/>
    <col min="6" max="6" width="13.453125" style="46" customWidth="1"/>
    <col min="7" max="7" width="9.81640625" style="47" customWidth="1"/>
    <col min="8" max="8" width="13.7265625" style="46" customWidth="1"/>
    <col min="9" max="9" width="10.7265625" style="45" customWidth="1"/>
    <col min="10" max="10" width="11.6328125" style="45" customWidth="1"/>
    <col min="11" max="11" width="54" style="48" customWidth="1"/>
    <col min="12" max="12" width="7.36328125" style="45" customWidth="1"/>
    <col min="13" max="16382" width="11.1796875" style="45"/>
    <col min="16383" max="16383" width="11.1796875" style="45" bestFit="1" customWidth="1"/>
    <col min="16384" max="16384" width="11.1796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326.96007175926206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4"/>
      <c r="B3" s="133" t="str">
        <f>IFERROR(VLOOKUP(D3,DB!A:K,11,0),"")</f>
        <v/>
      </c>
      <c r="C3" s="133"/>
      <c r="D3" s="56"/>
      <c r="E3" s="132"/>
      <c r="F3" s="131"/>
      <c r="G3" s="130">
        <f t="shared" ref="G3:G38" ca="1" si="1">IFERROR(NOW()-F3,"-")</f>
        <v>45989.908497685188</v>
      </c>
      <c r="H3" s="131"/>
      <c r="I3" s="133" t="str">
        <f>IFERROR(VLOOKUP(D3,DB!A:F,6,0),"")</f>
        <v/>
      </c>
      <c r="J3" s="133" t="str">
        <f>IFERROR(VLOOKUP(D3,DB!A:G,7,0),"")</f>
        <v/>
      </c>
      <c r="K3" s="129"/>
      <c r="L3" s="128" t="str">
        <f>IFERROR(VLOOKUP(D3,DB!A:I,9,0),"")</f>
        <v/>
      </c>
    </row>
    <row r="4" spans="1:15" s="61" customFormat="1" ht="15" customHeight="1">
      <c r="A4" s="134"/>
      <c r="B4" s="133" t="str">
        <f>IFERROR(VLOOKUP(D4,DB!A:K,11,0),"")</f>
        <v/>
      </c>
      <c r="C4" s="133"/>
      <c r="D4" s="56"/>
      <c r="E4" s="132"/>
      <c r="F4" s="131"/>
      <c r="G4" s="130">
        <f t="shared" ca="1" si="1"/>
        <v>45989.908497685188</v>
      </c>
      <c r="H4" s="131"/>
      <c r="I4" s="133" t="str">
        <f>IFERROR(VLOOKUP(D4,DB!A:F,6,0),"")</f>
        <v/>
      </c>
      <c r="J4" s="133" t="str">
        <f>IFERROR(VLOOKUP(D4,DB!A:G,7,0),"")</f>
        <v/>
      </c>
      <c r="K4" s="129"/>
      <c r="L4" s="128" t="str">
        <f>IFERROR(VLOOKUP(D4,DB!A:I,9,0),"")</f>
        <v/>
      </c>
    </row>
    <row r="5" spans="1:15" s="61" customFormat="1" ht="15" customHeight="1">
      <c r="A5" s="134"/>
      <c r="B5" s="133" t="str">
        <f>IFERROR(VLOOKUP(D5,DB!A:K,11,0),"")</f>
        <v/>
      </c>
      <c r="C5" s="133"/>
      <c r="D5" s="56"/>
      <c r="E5" s="132"/>
      <c r="F5" s="131"/>
      <c r="G5" s="130">
        <f t="shared" ca="1" si="1"/>
        <v>45989.908497685188</v>
      </c>
      <c r="H5" s="131"/>
      <c r="I5" s="133" t="str">
        <f>IFERROR(VLOOKUP(D5,DB!A:F,6,0),"")</f>
        <v/>
      </c>
      <c r="J5" s="133" t="str">
        <f>IFERROR(VLOOKUP(D5,DB!A:G,7,0),"")</f>
        <v/>
      </c>
      <c r="K5" s="129"/>
      <c r="L5" s="128" t="str">
        <f>IFERROR(VLOOKUP(D5,DB!A:I,9,0),"")</f>
        <v/>
      </c>
    </row>
    <row r="6" spans="1:15" s="61" customFormat="1" ht="15" customHeight="1">
      <c r="A6" s="134"/>
      <c r="B6" s="133" t="str">
        <f>IFERROR(VLOOKUP(D6,DB!A:K,11,0),"")</f>
        <v/>
      </c>
      <c r="C6" s="133"/>
      <c r="D6" s="56"/>
      <c r="E6" s="132"/>
      <c r="F6" s="131"/>
      <c r="G6" s="130">
        <f t="shared" ca="1" si="1"/>
        <v>45989.908497685188</v>
      </c>
      <c r="H6" s="131"/>
      <c r="I6" s="133" t="str">
        <f>IFERROR(VLOOKUP(D6,DB!A:F,6,0),"")</f>
        <v/>
      </c>
      <c r="J6" s="133" t="str">
        <f>IFERROR(VLOOKUP(D6,DB!A:G,7,0),"")</f>
        <v/>
      </c>
      <c r="K6" s="129"/>
      <c r="L6" s="128" t="str">
        <f>IFERROR(VLOOKUP(D6,DB!A:I,9,0),"")</f>
        <v/>
      </c>
    </row>
    <row r="7" spans="1:15" s="61" customFormat="1" ht="15" customHeight="1">
      <c r="A7" s="134"/>
      <c r="B7" s="133" t="str">
        <f>IFERROR(VLOOKUP(D7,DB!A:K,11,0),"")</f>
        <v/>
      </c>
      <c r="C7" s="133"/>
      <c r="D7" s="56"/>
      <c r="E7" s="132"/>
      <c r="F7" s="131"/>
      <c r="G7" s="130">
        <f t="shared" ca="1" si="1"/>
        <v>45989.908497685188</v>
      </c>
      <c r="H7" s="131"/>
      <c r="I7" s="133" t="str">
        <f>IFERROR(VLOOKUP(D7,DB!A:F,6,0),"")</f>
        <v/>
      </c>
      <c r="J7" s="133" t="str">
        <f>IFERROR(VLOOKUP(D7,DB!A:G,7,0),"")</f>
        <v/>
      </c>
      <c r="K7" s="129"/>
      <c r="L7" s="128" t="str">
        <f>IFERROR(VLOOKUP(D7,DB!A:I,9,0),"")</f>
        <v/>
      </c>
    </row>
    <row r="8" spans="1:15" s="61" customFormat="1" ht="15" customHeight="1">
      <c r="A8" s="134"/>
      <c r="B8" s="133" t="str">
        <f>IFERROR(VLOOKUP(D8,DB!A:K,11,0),"")</f>
        <v/>
      </c>
      <c r="C8" s="133"/>
      <c r="D8" s="56"/>
      <c r="E8" s="132"/>
      <c r="F8" s="131"/>
      <c r="G8" s="130">
        <f t="shared" ca="1" si="1"/>
        <v>45989.908497685188</v>
      </c>
      <c r="H8" s="131"/>
      <c r="I8" s="133" t="str">
        <f>IFERROR(VLOOKUP(D8,DB!A:F,6,0),"")</f>
        <v/>
      </c>
      <c r="J8" s="133" t="str">
        <f>IFERROR(VLOOKUP(D8,DB!A:G,7,0),"")</f>
        <v/>
      </c>
      <c r="K8" s="129"/>
      <c r="L8" s="128" t="str">
        <f>IFERROR(VLOOKUP(D8,DB!A:I,9,0),"")</f>
        <v/>
      </c>
    </row>
    <row r="9" spans="1:15" s="61" customFormat="1" ht="15" customHeight="1">
      <c r="A9" s="134"/>
      <c r="B9" s="133" t="str">
        <f>IFERROR(VLOOKUP(D9,DB!A:K,11,0),"")</f>
        <v/>
      </c>
      <c r="C9" s="133"/>
      <c r="D9" s="56"/>
      <c r="E9" s="132"/>
      <c r="F9" s="131"/>
      <c r="G9" s="130">
        <f t="shared" ca="1" si="1"/>
        <v>45989.908497685188</v>
      </c>
      <c r="H9" s="131"/>
      <c r="I9" s="133" t="str">
        <f>IFERROR(VLOOKUP(D9,DB!A:F,6,0),"")</f>
        <v/>
      </c>
      <c r="J9" s="133" t="str">
        <f>IFERROR(VLOOKUP(D9,DB!A:G,7,0),"")</f>
        <v/>
      </c>
      <c r="K9" s="129"/>
      <c r="L9" s="128" t="str">
        <f>IFERROR(VLOOKUP(D9,DB!A:I,9,0),"")</f>
        <v/>
      </c>
    </row>
    <row r="10" spans="1:15" s="61" customFormat="1" ht="15" customHeight="1">
      <c r="A10" s="134"/>
      <c r="B10" s="133" t="str">
        <f>IFERROR(VLOOKUP(D10,DB!A:K,11,0),"")</f>
        <v/>
      </c>
      <c r="C10" s="133"/>
      <c r="D10" s="56"/>
      <c r="E10" s="132"/>
      <c r="F10" s="131"/>
      <c r="G10" s="130">
        <f t="shared" ca="1" si="1"/>
        <v>45989.908497685188</v>
      </c>
      <c r="H10" s="131"/>
      <c r="I10" s="133" t="str">
        <f>IFERROR(VLOOKUP(D10,DB!A:F,6,0),"")</f>
        <v/>
      </c>
      <c r="J10" s="133" t="str">
        <f>IFERROR(VLOOKUP(D10,DB!A:G,7,0),"")</f>
        <v/>
      </c>
      <c r="K10" s="129"/>
      <c r="L10" s="128" t="str">
        <f>IFERROR(VLOOKUP(D10,DB!A:I,9,0),"")</f>
        <v/>
      </c>
    </row>
    <row r="11" spans="1:15" s="61" customFormat="1" ht="15" customHeight="1">
      <c r="A11" s="134"/>
      <c r="B11" s="133" t="str">
        <f>IFERROR(VLOOKUP(D11,DB!A:K,11,0),"")</f>
        <v/>
      </c>
      <c r="C11" s="133"/>
      <c r="D11" s="56"/>
      <c r="E11" s="132"/>
      <c r="F11" s="131"/>
      <c r="G11" s="130">
        <f t="shared" ca="1" si="1"/>
        <v>45989.908497685188</v>
      </c>
      <c r="H11" s="131"/>
      <c r="I11" s="133" t="str">
        <f>IFERROR(VLOOKUP(D11,DB!A:F,6,0),"")</f>
        <v/>
      </c>
      <c r="J11" s="133" t="str">
        <f>IFERROR(VLOOKUP(D11,DB!A:G,7,0),"")</f>
        <v/>
      </c>
      <c r="K11" s="129"/>
      <c r="L11" s="128" t="str">
        <f>IFERROR(VLOOKUP(D11,DB!A:I,9,0),"")</f>
        <v/>
      </c>
    </row>
    <row r="12" spans="1:15" s="61" customFormat="1" ht="15" customHeight="1">
      <c r="A12" s="134"/>
      <c r="B12" s="133" t="str">
        <f>IFERROR(VLOOKUP(D12,DB!A:K,11,0),"")</f>
        <v/>
      </c>
      <c r="C12" s="133"/>
      <c r="D12" s="56"/>
      <c r="E12" s="132"/>
      <c r="F12" s="131"/>
      <c r="G12" s="130">
        <f t="shared" ca="1" si="1"/>
        <v>45989.908497685188</v>
      </c>
      <c r="H12" s="131"/>
      <c r="I12" s="133" t="str">
        <f>IFERROR(VLOOKUP(D12,DB!A:F,6,0),"")</f>
        <v/>
      </c>
      <c r="J12" s="133" t="str">
        <f>IFERROR(VLOOKUP(D12,DB!A:G,7,0),"")</f>
        <v/>
      </c>
      <c r="K12" s="129"/>
      <c r="L12" s="128" t="str">
        <f>IFERROR(VLOOKUP(D12,DB!A:I,9,0),"")</f>
        <v/>
      </c>
    </row>
    <row r="13" spans="1:15" s="61" customFormat="1" ht="15" customHeight="1">
      <c r="A13" s="134"/>
      <c r="B13" s="133" t="str">
        <f>IFERROR(VLOOKUP(D13,DB!A:K,11,0),"")</f>
        <v/>
      </c>
      <c r="C13" s="133"/>
      <c r="D13" s="56"/>
      <c r="E13" s="132"/>
      <c r="F13" s="131"/>
      <c r="G13" s="130">
        <f t="shared" ca="1" si="1"/>
        <v>45989.908497685188</v>
      </c>
      <c r="H13" s="131"/>
      <c r="I13" s="133" t="str">
        <f>IFERROR(VLOOKUP(D13,DB!A:F,6,0),"")</f>
        <v/>
      </c>
      <c r="J13" s="133" t="str">
        <f>IFERROR(VLOOKUP(D13,DB!A:G,7,0),"")</f>
        <v/>
      </c>
      <c r="K13" s="129"/>
      <c r="L13" s="128" t="str">
        <f>IFERROR(VLOOKUP(D13,DB!A:I,9,0),"")</f>
        <v/>
      </c>
    </row>
    <row r="14" spans="1:15" s="61" customFormat="1" ht="15" customHeight="1">
      <c r="A14" s="134"/>
      <c r="B14" s="133" t="str">
        <f>IFERROR(VLOOKUP(D14,DB!A:K,11,0),"")</f>
        <v/>
      </c>
      <c r="C14" s="133"/>
      <c r="D14" s="56"/>
      <c r="E14" s="132"/>
      <c r="F14" s="131"/>
      <c r="G14" s="130">
        <f t="shared" ca="1" si="1"/>
        <v>45989.908497685188</v>
      </c>
      <c r="H14" s="131"/>
      <c r="I14" s="133" t="str">
        <f>IFERROR(VLOOKUP(D14,DB!A:F,6,0),"")</f>
        <v/>
      </c>
      <c r="J14" s="133" t="str">
        <f>IFERROR(VLOOKUP(D14,DB!A:G,7,0),"")</f>
        <v/>
      </c>
      <c r="K14" s="129"/>
      <c r="L14" s="128" t="str">
        <f>IFERROR(VLOOKUP(D14,DB!A:I,9,0),"")</f>
        <v/>
      </c>
    </row>
    <row r="15" spans="1:15" s="61" customFormat="1" ht="15" customHeight="1">
      <c r="A15" s="134"/>
      <c r="B15" s="133" t="str">
        <f>IFERROR(VLOOKUP(D15,DB!A:K,11,0),"")</f>
        <v/>
      </c>
      <c r="C15" s="133"/>
      <c r="D15" s="56"/>
      <c r="E15" s="132"/>
      <c r="F15" s="131"/>
      <c r="G15" s="130">
        <f t="shared" ca="1" si="1"/>
        <v>45989.908497685188</v>
      </c>
      <c r="H15" s="131"/>
      <c r="I15" s="133" t="str">
        <f>IFERROR(VLOOKUP(D15,DB!A:F,6,0),"")</f>
        <v/>
      </c>
      <c r="J15" s="133" t="str">
        <f>IFERROR(VLOOKUP(D15,DB!A:G,7,0),"")</f>
        <v/>
      </c>
      <c r="K15" s="129"/>
      <c r="L15" s="128" t="str">
        <f>IFERROR(VLOOKUP(D15,DB!A:I,9,0),"")</f>
        <v/>
      </c>
    </row>
    <row r="16" spans="1:15" s="61" customFormat="1" ht="15" customHeight="1">
      <c r="A16" s="134"/>
      <c r="B16" s="133" t="str">
        <f>IFERROR(VLOOKUP(D16,DB!A:K,11,0),"")</f>
        <v/>
      </c>
      <c r="C16" s="133"/>
      <c r="D16" s="56"/>
      <c r="E16" s="132"/>
      <c r="F16" s="131"/>
      <c r="G16" s="130">
        <f t="shared" ca="1" si="1"/>
        <v>45989.908497685188</v>
      </c>
      <c r="H16" s="131"/>
      <c r="I16" s="133" t="str">
        <f>IFERROR(VLOOKUP(D16,DB!A:F,6,0),"")</f>
        <v/>
      </c>
      <c r="J16" s="133" t="str">
        <f>IFERROR(VLOOKUP(D16,DB!A:G,7,0),"")</f>
        <v/>
      </c>
      <c r="K16" s="129"/>
      <c r="L16" s="128" t="str">
        <f>IFERROR(VLOOKUP(D16,DB!A:I,9,0),"")</f>
        <v/>
      </c>
    </row>
    <row r="17" spans="1:12" s="61" customFormat="1" ht="15" customHeight="1">
      <c r="A17" s="134"/>
      <c r="B17" s="133" t="str">
        <f>IFERROR(VLOOKUP(D17,DB!A:K,11,0),"")</f>
        <v/>
      </c>
      <c r="C17" s="133"/>
      <c r="D17" s="56"/>
      <c r="E17" s="132"/>
      <c r="F17" s="131"/>
      <c r="G17" s="130">
        <f t="shared" ca="1" si="1"/>
        <v>45989.908497685188</v>
      </c>
      <c r="H17" s="131"/>
      <c r="I17" s="133" t="str">
        <f>IFERROR(VLOOKUP(D17,DB!A:F,6,0),"")</f>
        <v/>
      </c>
      <c r="J17" s="133" t="str">
        <f>IFERROR(VLOOKUP(D17,DB!A:G,7,0),"")</f>
        <v/>
      </c>
      <c r="K17" s="129"/>
      <c r="L17" s="128" t="str">
        <f>IFERROR(VLOOKUP(D17,DB!A:I,9,0),"")</f>
        <v/>
      </c>
    </row>
    <row r="18" spans="1:12" s="61" customFormat="1" ht="15" customHeight="1">
      <c r="A18" s="134"/>
      <c r="B18" s="133" t="str">
        <f>IFERROR(VLOOKUP(D18,DB!A:K,11,0),"")</f>
        <v/>
      </c>
      <c r="C18" s="133"/>
      <c r="D18" s="56"/>
      <c r="E18" s="132"/>
      <c r="F18" s="131"/>
      <c r="G18" s="130">
        <f t="shared" ca="1" si="1"/>
        <v>45989.908497685188</v>
      </c>
      <c r="H18" s="131"/>
      <c r="I18" s="133" t="str">
        <f>IFERROR(VLOOKUP(D18,DB!A:F,6,0),"")</f>
        <v/>
      </c>
      <c r="J18" s="133" t="str">
        <f>IFERROR(VLOOKUP(D18,DB!A:G,7,0),"")</f>
        <v/>
      </c>
      <c r="K18" s="129"/>
      <c r="L18" s="128" t="str">
        <f>IFERROR(VLOOKUP(D18,DB!A:I,9,0),"")</f>
        <v/>
      </c>
    </row>
    <row r="19" spans="1:12" s="61" customFormat="1" ht="15" customHeight="1">
      <c r="A19" s="134"/>
      <c r="B19" s="133" t="str">
        <f>IFERROR(VLOOKUP(D19,DB!A:K,11,0),"")</f>
        <v/>
      </c>
      <c r="C19" s="133"/>
      <c r="D19" s="56"/>
      <c r="E19" s="132"/>
      <c r="F19" s="131"/>
      <c r="G19" s="130">
        <f t="shared" ca="1" si="1"/>
        <v>45989.908497685188</v>
      </c>
      <c r="H19" s="131"/>
      <c r="I19" s="133" t="str">
        <f>IFERROR(VLOOKUP(D19,DB!A:F,6,0),"")</f>
        <v/>
      </c>
      <c r="J19" s="133" t="str">
        <f>IFERROR(VLOOKUP(D19,DB!A:G,7,0),"")</f>
        <v/>
      </c>
      <c r="K19" s="129"/>
      <c r="L19" s="128" t="str">
        <f>IFERROR(VLOOKUP(D19,DB!A:I,9,0),"")</f>
        <v/>
      </c>
    </row>
    <row r="20" spans="1:12" s="61" customFormat="1" ht="15" customHeight="1">
      <c r="A20" s="134"/>
      <c r="B20" s="133" t="str">
        <f>IFERROR(VLOOKUP(D20,DB!A:K,11,0),"")</f>
        <v/>
      </c>
      <c r="C20" s="133"/>
      <c r="D20" s="56"/>
      <c r="E20" s="132"/>
      <c r="F20" s="131"/>
      <c r="G20" s="130">
        <f t="shared" ca="1" si="1"/>
        <v>45989.908497685188</v>
      </c>
      <c r="H20" s="131"/>
      <c r="I20" s="133" t="str">
        <f>IFERROR(VLOOKUP(D20,DB!A:F,6,0),"")</f>
        <v/>
      </c>
      <c r="J20" s="133" t="str">
        <f>IFERROR(VLOOKUP(D20,DB!A:G,7,0),"")</f>
        <v/>
      </c>
      <c r="K20" s="129"/>
      <c r="L20" s="128" t="str">
        <f>IFERROR(VLOOKUP(D20,DB!A:I,9,0),"")</f>
        <v/>
      </c>
    </row>
    <row r="21" spans="1:12" s="61" customFormat="1" ht="15" customHeight="1">
      <c r="A21" s="134"/>
      <c r="B21" s="133" t="str">
        <f>IFERROR(VLOOKUP(D21,DB!A:K,11,0),"")</f>
        <v/>
      </c>
      <c r="C21" s="133"/>
      <c r="D21" s="56"/>
      <c r="E21" s="132"/>
      <c r="F21" s="131"/>
      <c r="G21" s="130">
        <f t="shared" ca="1" si="1"/>
        <v>45989.908497685188</v>
      </c>
      <c r="H21" s="131"/>
      <c r="I21" s="133" t="str">
        <f>IFERROR(VLOOKUP(D21,DB!A:F,6,0),"")</f>
        <v/>
      </c>
      <c r="J21" s="133" t="str">
        <f>IFERROR(VLOOKUP(D21,DB!A:G,7,0),"")</f>
        <v/>
      </c>
      <c r="K21" s="129"/>
      <c r="L21" s="128" t="str">
        <f>IFERROR(VLOOKUP(D21,DB!A:I,9,0),"")</f>
        <v/>
      </c>
    </row>
    <row r="22" spans="1:12" s="61" customFormat="1" ht="15" customHeight="1">
      <c r="A22" s="134"/>
      <c r="B22" s="133" t="str">
        <f>IFERROR(VLOOKUP(D22,DB!A:K,11,0),"")</f>
        <v/>
      </c>
      <c r="C22" s="133"/>
      <c r="D22" s="56"/>
      <c r="E22" s="132"/>
      <c r="F22" s="131"/>
      <c r="G22" s="130">
        <f t="shared" ca="1" si="1"/>
        <v>45989.908497685188</v>
      </c>
      <c r="H22" s="131"/>
      <c r="I22" s="133" t="str">
        <f>IFERROR(VLOOKUP(D22,DB!A:F,6,0),"")</f>
        <v/>
      </c>
      <c r="J22" s="133" t="str">
        <f>IFERROR(VLOOKUP(D22,DB!A:G,7,0),"")</f>
        <v/>
      </c>
      <c r="K22" s="129"/>
      <c r="L22" s="128" t="str">
        <f>IFERROR(VLOOKUP(D22,DB!A:I,9,0),"")</f>
        <v/>
      </c>
    </row>
    <row r="23" spans="1:12" s="61" customFormat="1" ht="15" customHeight="1">
      <c r="A23" s="134"/>
      <c r="B23" s="133" t="str">
        <f>IFERROR(VLOOKUP(D23,DB!A:K,11,0),"")</f>
        <v/>
      </c>
      <c r="C23" s="133"/>
      <c r="D23" s="56"/>
      <c r="E23" s="132"/>
      <c r="F23" s="131"/>
      <c r="G23" s="130">
        <f t="shared" ca="1" si="1"/>
        <v>45989.908497685188</v>
      </c>
      <c r="H23" s="131"/>
      <c r="I23" s="133" t="str">
        <f>IFERROR(VLOOKUP(D23,DB!A:F,6,0),"")</f>
        <v/>
      </c>
      <c r="J23" s="133" t="str">
        <f>IFERROR(VLOOKUP(D23,DB!A:G,7,0),"")</f>
        <v/>
      </c>
      <c r="K23" s="129"/>
      <c r="L23" s="128" t="str">
        <f>IFERROR(VLOOKUP(D23,DB!A:I,9,0),"")</f>
        <v/>
      </c>
    </row>
    <row r="24" spans="1:12" s="61" customFormat="1" ht="15" customHeight="1">
      <c r="A24" s="134"/>
      <c r="B24" s="133" t="str">
        <f>IFERROR(VLOOKUP(D24,DB!A:K,11,0),"")</f>
        <v/>
      </c>
      <c r="C24" s="133"/>
      <c r="D24" s="56"/>
      <c r="E24" s="132"/>
      <c r="F24" s="131"/>
      <c r="G24" s="130">
        <f t="shared" ca="1" si="1"/>
        <v>45989.908497685188</v>
      </c>
      <c r="H24" s="131"/>
      <c r="I24" s="133" t="str">
        <f>IFERROR(VLOOKUP(D24,DB!A:F,6,0),"")</f>
        <v/>
      </c>
      <c r="J24" s="133" t="str">
        <f>IFERROR(VLOOKUP(D24,DB!A:G,7,0),"")</f>
        <v/>
      </c>
      <c r="K24" s="129"/>
      <c r="L24" s="128" t="str">
        <f>IFERROR(VLOOKUP(D24,DB!A:I,9,0),"")</f>
        <v/>
      </c>
    </row>
    <row r="25" spans="1:12" s="61" customFormat="1" ht="15" customHeight="1">
      <c r="A25" s="134"/>
      <c r="B25" s="133" t="str">
        <f>IFERROR(VLOOKUP(D25,DB!A:K,11,0),"")</f>
        <v/>
      </c>
      <c r="C25" s="133"/>
      <c r="D25" s="56"/>
      <c r="E25" s="132"/>
      <c r="F25" s="131"/>
      <c r="G25" s="130">
        <f t="shared" ca="1" si="1"/>
        <v>45989.908497685188</v>
      </c>
      <c r="H25" s="131"/>
      <c r="I25" s="133" t="str">
        <f>IFERROR(VLOOKUP(D25,DB!A:F,6,0),"")</f>
        <v/>
      </c>
      <c r="J25" s="133" t="str">
        <f>IFERROR(VLOOKUP(D25,DB!A:G,7,0),"")</f>
        <v/>
      </c>
      <c r="K25" s="129"/>
      <c r="L25" s="128" t="str">
        <f>IFERROR(VLOOKUP(D25,DB!A:I,9,0),"")</f>
        <v/>
      </c>
    </row>
    <row r="26" spans="1:12" s="61" customFormat="1" ht="15" customHeight="1">
      <c r="A26" s="134"/>
      <c r="B26" s="133" t="str">
        <f>IFERROR(VLOOKUP(D26,DB!A:K,11,0),"")</f>
        <v/>
      </c>
      <c r="C26" s="133"/>
      <c r="D26" s="56"/>
      <c r="E26" s="132"/>
      <c r="F26" s="131"/>
      <c r="G26" s="130">
        <f t="shared" ca="1" si="1"/>
        <v>45989.908497685188</v>
      </c>
      <c r="H26" s="131"/>
      <c r="I26" s="133" t="str">
        <f>IFERROR(VLOOKUP(D26,DB!A:F,6,0),"")</f>
        <v/>
      </c>
      <c r="J26" s="133" t="str">
        <f>IFERROR(VLOOKUP(D26,DB!A:G,7,0),"")</f>
        <v/>
      </c>
      <c r="K26" s="129"/>
      <c r="L26" s="128" t="str">
        <f>IFERROR(VLOOKUP(D26,DB!A:I,9,0),"")</f>
        <v/>
      </c>
    </row>
    <row r="27" spans="1:12" s="61" customFormat="1" ht="15" customHeight="1">
      <c r="A27" s="134"/>
      <c r="B27" s="133" t="str">
        <f>IFERROR(VLOOKUP(D27,DB!A:K,11,0),"")</f>
        <v/>
      </c>
      <c r="C27" s="133"/>
      <c r="D27" s="56"/>
      <c r="E27" s="132"/>
      <c r="F27" s="131"/>
      <c r="G27" s="130">
        <f t="shared" ca="1" si="1"/>
        <v>45989.908497685188</v>
      </c>
      <c r="H27" s="131"/>
      <c r="I27" s="133" t="str">
        <f>IFERROR(VLOOKUP(D27,DB!A:F,6,0),"")</f>
        <v/>
      </c>
      <c r="J27" s="133" t="str">
        <f>IFERROR(VLOOKUP(D27,DB!A:G,7,0),"")</f>
        <v/>
      </c>
      <c r="K27" s="129"/>
      <c r="L27" s="128" t="str">
        <f>IFERROR(VLOOKUP(D27,DB!A:I,9,0),"")</f>
        <v/>
      </c>
    </row>
    <row r="28" spans="1:12" s="61" customFormat="1" ht="15" customHeight="1">
      <c r="A28" s="134"/>
      <c r="B28" s="133" t="str">
        <f>IFERROR(VLOOKUP(D28,DB!A:K,11,0),"")</f>
        <v/>
      </c>
      <c r="C28" s="133"/>
      <c r="D28" s="56"/>
      <c r="E28" s="132"/>
      <c r="F28" s="131"/>
      <c r="G28" s="130">
        <f t="shared" ca="1" si="1"/>
        <v>45989.908497685188</v>
      </c>
      <c r="H28" s="131"/>
      <c r="I28" s="133" t="str">
        <f>IFERROR(VLOOKUP(D28,DB!A:F,6,0),"")</f>
        <v/>
      </c>
      <c r="J28" s="133" t="str">
        <f>IFERROR(VLOOKUP(D28,DB!A:G,7,0),"")</f>
        <v/>
      </c>
      <c r="K28" s="129"/>
      <c r="L28" s="128" t="str">
        <f>IFERROR(VLOOKUP(D28,DB!A:I,9,0),"")</f>
        <v/>
      </c>
    </row>
    <row r="29" spans="1:12" s="61" customFormat="1" ht="15" customHeight="1">
      <c r="A29" s="134"/>
      <c r="B29" s="133" t="str">
        <f>IFERROR(VLOOKUP(D29,DB!A:K,11,0),"")</f>
        <v/>
      </c>
      <c r="C29" s="133"/>
      <c r="D29" s="56"/>
      <c r="E29" s="132"/>
      <c r="F29" s="131"/>
      <c r="G29" s="130">
        <f t="shared" ca="1" si="1"/>
        <v>45989.908497685188</v>
      </c>
      <c r="H29" s="131"/>
      <c r="I29" s="133" t="str">
        <f>IFERROR(VLOOKUP(D29,DB!A:F,6,0),"")</f>
        <v/>
      </c>
      <c r="J29" s="133" t="str">
        <f>IFERROR(VLOOKUP(D29,DB!A:G,7,0),"")</f>
        <v/>
      </c>
      <c r="K29" s="129"/>
      <c r="L29" s="128" t="str">
        <f>IFERROR(VLOOKUP(D29,DB!A:I,9,0),"")</f>
        <v/>
      </c>
    </row>
    <row r="30" spans="1:12" s="61" customFormat="1" ht="15" customHeight="1">
      <c r="A30" s="134"/>
      <c r="B30" s="133" t="str">
        <f>IFERROR(VLOOKUP(D30,DB!A:K,11,0),"")</f>
        <v/>
      </c>
      <c r="C30" s="133"/>
      <c r="D30" s="56"/>
      <c r="E30" s="132"/>
      <c r="F30" s="131"/>
      <c r="G30" s="130">
        <f t="shared" ca="1" si="1"/>
        <v>45989.908497685188</v>
      </c>
      <c r="H30" s="131"/>
      <c r="I30" s="133" t="str">
        <f>IFERROR(VLOOKUP(D30,DB!A:F,6,0),"")</f>
        <v/>
      </c>
      <c r="J30" s="133" t="str">
        <f>IFERROR(VLOOKUP(D30,DB!A:G,7,0),"")</f>
        <v/>
      </c>
      <c r="K30" s="129"/>
      <c r="L30" s="128" t="str">
        <f>IFERROR(VLOOKUP(D30,DB!A:I,9,0),"")</f>
        <v/>
      </c>
    </row>
    <row r="31" spans="1:12" s="61" customFormat="1" ht="15" customHeight="1">
      <c r="A31" s="134"/>
      <c r="B31" s="133" t="str">
        <f>IFERROR(VLOOKUP(D31,DB!A:K,11,0),"")</f>
        <v/>
      </c>
      <c r="C31" s="133"/>
      <c r="D31" s="56"/>
      <c r="E31" s="132"/>
      <c r="F31" s="131"/>
      <c r="G31" s="130">
        <f t="shared" ca="1" si="1"/>
        <v>45989.908497685188</v>
      </c>
      <c r="H31" s="131"/>
      <c r="I31" s="133" t="str">
        <f>IFERROR(VLOOKUP(D31,DB!A:F,6,0),"")</f>
        <v/>
      </c>
      <c r="J31" s="133" t="str">
        <f>IFERROR(VLOOKUP(D31,DB!A:G,7,0),"")</f>
        <v/>
      </c>
      <c r="K31" s="129"/>
      <c r="L31" s="128" t="str">
        <f>IFERROR(VLOOKUP(D31,DB!A:I,9,0),"")</f>
        <v/>
      </c>
    </row>
    <row r="32" spans="1:12" s="61" customFormat="1" ht="15" customHeight="1">
      <c r="A32" s="134"/>
      <c r="B32" s="133" t="str">
        <f>IFERROR(VLOOKUP(D32,DB!A:K,11,0),"")</f>
        <v/>
      </c>
      <c r="C32" s="133"/>
      <c r="D32" s="56"/>
      <c r="E32" s="132"/>
      <c r="F32" s="131"/>
      <c r="G32" s="130">
        <f t="shared" ca="1" si="1"/>
        <v>45989.908497685188</v>
      </c>
      <c r="H32" s="131"/>
      <c r="I32" s="133" t="str">
        <f>IFERROR(VLOOKUP(D32,DB!A:F,6,0),"")</f>
        <v/>
      </c>
      <c r="J32" s="133" t="str">
        <f>IFERROR(VLOOKUP(D32,DB!A:G,7,0),"")</f>
        <v/>
      </c>
      <c r="K32" s="129"/>
      <c r="L32" s="128" t="str">
        <f>IFERROR(VLOOKUP(D32,DB!A:I,9,0),"")</f>
        <v/>
      </c>
    </row>
    <row r="33" spans="1:12" s="61" customFormat="1" ht="15" customHeight="1">
      <c r="A33" s="134"/>
      <c r="B33" s="133" t="str">
        <f>IFERROR(VLOOKUP(D33,DB!A:K,11,0),"")</f>
        <v/>
      </c>
      <c r="C33" s="133"/>
      <c r="D33" s="56"/>
      <c r="E33" s="132"/>
      <c r="F33" s="131"/>
      <c r="G33" s="130">
        <f t="shared" ca="1" si="1"/>
        <v>45989.908497685188</v>
      </c>
      <c r="H33" s="131"/>
      <c r="I33" s="133" t="str">
        <f>IFERROR(VLOOKUP(D33,DB!A:F,6,0),"")</f>
        <v/>
      </c>
      <c r="J33" s="133" t="str">
        <f>IFERROR(VLOOKUP(D33,DB!A:G,7,0),"")</f>
        <v/>
      </c>
      <c r="K33" s="129"/>
      <c r="L33" s="128" t="str">
        <f>IFERROR(VLOOKUP(D33,DB!A:I,9,0),"")</f>
        <v/>
      </c>
    </row>
    <row r="34" spans="1:12" s="61" customFormat="1" ht="15" customHeight="1">
      <c r="A34" s="134"/>
      <c r="B34" s="133" t="str">
        <f>IFERROR(VLOOKUP(D34,DB!A:K,11,0),"")</f>
        <v/>
      </c>
      <c r="C34" s="133"/>
      <c r="D34" s="56"/>
      <c r="E34" s="132"/>
      <c r="F34" s="131"/>
      <c r="G34" s="130">
        <f t="shared" ca="1" si="1"/>
        <v>45989.908497685188</v>
      </c>
      <c r="H34" s="131"/>
      <c r="I34" s="133" t="str">
        <f>IFERROR(VLOOKUP(D34,DB!A:F,6,0),"")</f>
        <v/>
      </c>
      <c r="J34" s="133" t="str">
        <f>IFERROR(VLOOKUP(D34,DB!A:G,7,0),"")</f>
        <v/>
      </c>
      <c r="K34" s="129"/>
      <c r="L34" s="128" t="str">
        <f>IFERROR(VLOOKUP(D34,DB!A:I,9,0),"")</f>
        <v/>
      </c>
    </row>
    <row r="35" spans="1:12" s="61" customFormat="1" ht="15" customHeight="1">
      <c r="A35" s="134"/>
      <c r="B35" s="133" t="str">
        <f>IFERROR(VLOOKUP(D35,DB!A:K,11,0),"")</f>
        <v/>
      </c>
      <c r="C35" s="133"/>
      <c r="D35" s="56"/>
      <c r="E35" s="132"/>
      <c r="F35" s="131"/>
      <c r="G35" s="130">
        <f t="shared" ca="1" si="1"/>
        <v>45989.908497685188</v>
      </c>
      <c r="H35" s="131"/>
      <c r="I35" s="133" t="str">
        <f>IFERROR(VLOOKUP(D35,DB!A:F,6,0),"")</f>
        <v/>
      </c>
      <c r="J35" s="133" t="str">
        <f>IFERROR(VLOOKUP(D35,DB!A:G,7,0),"")</f>
        <v/>
      </c>
      <c r="K35" s="129"/>
      <c r="L35" s="128" t="str">
        <f>IFERROR(VLOOKUP(D35,DB!A:I,9,0),"")</f>
        <v/>
      </c>
    </row>
    <row r="36" spans="1:12" s="61" customFormat="1" ht="15" customHeight="1">
      <c r="A36" s="134"/>
      <c r="B36" s="133" t="str">
        <f>IFERROR(VLOOKUP(D36,DB!A:K,11,0),"")</f>
        <v/>
      </c>
      <c r="C36" s="133"/>
      <c r="D36" s="56"/>
      <c r="E36" s="132"/>
      <c r="F36" s="131"/>
      <c r="G36" s="130">
        <f t="shared" ca="1" si="1"/>
        <v>45989.908497685188</v>
      </c>
      <c r="H36" s="131"/>
      <c r="I36" s="133" t="str">
        <f>IFERROR(VLOOKUP(D36,DB!A:F,6,0),"")</f>
        <v/>
      </c>
      <c r="J36" s="133" t="str">
        <f>IFERROR(VLOOKUP(D36,DB!A:G,7,0),"")</f>
        <v/>
      </c>
      <c r="K36" s="129"/>
      <c r="L36" s="128" t="str">
        <f>IFERROR(VLOOKUP(D36,DB!A:I,9,0),"")</f>
        <v/>
      </c>
    </row>
    <row r="37" spans="1:12" s="61" customFormat="1" ht="15" customHeight="1">
      <c r="A37" s="134"/>
      <c r="B37" s="133" t="str">
        <f>IFERROR(VLOOKUP(D37,DB!A:K,11,0),"")</f>
        <v/>
      </c>
      <c r="C37" s="133"/>
      <c r="D37" s="56"/>
      <c r="E37" s="132"/>
      <c r="F37" s="131"/>
      <c r="G37" s="130">
        <f t="shared" ca="1" si="1"/>
        <v>45989.908497685188</v>
      </c>
      <c r="H37" s="131"/>
      <c r="I37" s="133" t="str">
        <f>IFERROR(VLOOKUP(D37,DB!A:F,6,0),"")</f>
        <v/>
      </c>
      <c r="J37" s="133" t="str">
        <f>IFERROR(VLOOKUP(D37,DB!A:G,7,0),"")</f>
        <v/>
      </c>
      <c r="K37" s="129"/>
      <c r="L37" s="128" t="str">
        <f>IFERROR(VLOOKUP(D37,DB!A:I,9,0),"")</f>
        <v/>
      </c>
    </row>
    <row r="38" spans="1:12" s="61" customFormat="1" ht="15" customHeight="1">
      <c r="A38" s="134"/>
      <c r="B38" s="133" t="str">
        <f>IFERROR(VLOOKUP(D38,DB!A:K,11,0),"")</f>
        <v/>
      </c>
      <c r="C38" s="133"/>
      <c r="D38" s="56"/>
      <c r="E38" s="132"/>
      <c r="F38" s="131"/>
      <c r="G38" s="130">
        <f t="shared" ca="1" si="1"/>
        <v>45989.908497685188</v>
      </c>
      <c r="H38" s="131"/>
      <c r="I38" s="133" t="str">
        <f>IFERROR(VLOOKUP(D38,DB!A:F,6,0),"")</f>
        <v/>
      </c>
      <c r="J38" s="133" t="str">
        <f>IFERROR(VLOOKUP(D38,DB!A:G,7,0),"")</f>
        <v/>
      </c>
      <c r="K38" s="129"/>
      <c r="L38" s="128" t="str">
        <f>IFERROR(VLOOKUP(D38,DB!A:I,9,0),"")</f>
        <v/>
      </c>
    </row>
    <row r="39" spans="1:12" s="61" customFormat="1" ht="15" customHeight="1">
      <c r="F39" s="127"/>
      <c r="G39" s="126"/>
      <c r="H39" s="127"/>
      <c r="K39" s="125"/>
    </row>
    <row r="40" spans="1:12" s="61" customFormat="1" ht="15" customHeight="1">
      <c r="F40" s="127"/>
      <c r="G40" s="126"/>
      <c r="H40" s="127"/>
      <c r="K40" s="125"/>
    </row>
    <row r="41" spans="1:12" s="61" customFormat="1" ht="15" customHeight="1">
      <c r="F41" s="127"/>
      <c r="G41" s="126"/>
      <c r="H41" s="127"/>
      <c r="K41" s="125"/>
    </row>
    <row r="42" spans="1:12" s="61" customFormat="1" ht="15" customHeight="1">
      <c r="F42" s="127"/>
      <c r="G42" s="126"/>
      <c r="H42" s="127"/>
      <c r="K42" s="125"/>
    </row>
    <row r="43" spans="1:12" s="61" customFormat="1" ht="15" customHeight="1">
      <c r="F43" s="127"/>
      <c r="G43" s="126"/>
      <c r="H43" s="127"/>
      <c r="K43" s="125"/>
    </row>
  </sheetData>
  <customSheetViews>
    <customSheetView guid="{F6042A99-DD27-4453-835D-0834D95730CC}" filter="1" showAutoFilter="1">
      <pageMargins left="0" right="0" top="0" bottom="0" header="0" footer="0"/>
      <autoFilter ref="B1:M1" xr:uid="{631F7A40-F8EA-4F3B-86FB-DDFC5E87379D}"/>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796875" defaultRowHeight="31.5" customHeight="1"/>
  <cols>
    <col min="1" max="1" width="17.7265625" style="66" customWidth="1"/>
    <col min="2" max="2" width="5.81640625" style="66" customWidth="1"/>
    <col min="3" max="3" width="5.36328125" style="66" customWidth="1"/>
    <col min="4" max="4" width="8.81640625" style="66" customWidth="1"/>
    <col min="5" max="5" width="7.1796875" style="66" customWidth="1"/>
    <col min="6" max="6" width="14.453125" style="67" customWidth="1"/>
    <col min="7" max="7" width="13.08984375" style="68" bestFit="1" customWidth="1"/>
    <col min="8" max="8" width="14.81640625" style="69" customWidth="1"/>
    <col min="9" max="9" width="13" style="66" bestFit="1" customWidth="1"/>
    <col min="10" max="10" width="19.6328125" style="66" customWidth="1"/>
    <col min="11" max="11" width="59" style="70" customWidth="1"/>
    <col min="12" max="12" width="5.90625" style="66" bestFit="1" customWidth="1"/>
    <col min="13" max="16384" width="11.1796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164.90865972222673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t="shared" ref="G4:G35" ca="1" si="1">IFERROR(NOW()-F4,"-")</f>
        <v>5.5210787037067348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t="shared" ca="1" si="1"/>
        <v>45989.908497685188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t="shared" ca="1" si="1"/>
        <v>45989.908497685188</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t="shared" ca="1" si="1"/>
        <v>45989.908497685188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t="shared" ca="1" si="1"/>
        <v>45989.908497685188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t="shared" ca="1" si="1"/>
        <v>45989.908497685188</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t="shared" ca="1" si="1"/>
        <v>45989.908497685188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t="shared" ca="1" si="1"/>
        <v>45989.908497685188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t="shared" ca="1" si="1"/>
        <v>45989.908497685188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t="shared" ca="1" si="1"/>
        <v>45989.908497685188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t="shared" ca="1" si="1"/>
        <v>45989.908497685188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t="shared" ca="1" si="1"/>
        <v>45989.908497685188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t="shared" ca="1" si="1"/>
        <v>45989.908497685188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t="shared" ca="1" si="1"/>
        <v>45989.908497685188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t="shared" ca="1" si="1"/>
        <v>45989.908497685188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t="shared" ca="1" si="1"/>
        <v>45989.908497685188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t="shared" ca="1" si="1"/>
        <v>45989.908497685188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t="shared" ca="1" si="1"/>
        <v>45989.908497685188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t="shared" ca="1" si="1"/>
        <v>45989.908497685188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t="shared" ca="1" si="1"/>
        <v>45989.908497685188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t="shared" ca="1" si="1"/>
        <v>45989.908497685188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t="shared" ca="1" si="1"/>
        <v>45989.908497685188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t="shared" ca="1" si="1"/>
        <v>45989.908497685188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t="shared" ca="1" si="1"/>
        <v>45989.908497685188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t="shared" ca="1" si="1"/>
        <v>45989.908497685188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t="shared" ca="1" si="1"/>
        <v>45989.908497685188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t="shared" ca="1" si="1"/>
        <v>45989.908497685188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t="shared" ca="1" si="1"/>
        <v>45989.908497685188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t="shared" ca="1" si="1"/>
        <v>45989.908497685188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t="shared" ca="1" si="1"/>
        <v>45989.908497685188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t="shared" ca="1" si="1"/>
        <v>45989.908497685188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t="shared" ca="1" si="1"/>
        <v>45989.908497685188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t="shared" ref="G36:G67" ca="1" si="2">IFERROR(NOW()-F36,"-")</f>
        <v>45989.908497685188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t="shared" ca="1" si="2"/>
        <v>45989.908497685188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t="shared" ca="1" si="2"/>
        <v>45989.908497685188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t="shared" ca="1" si="2"/>
        <v>45989.908497685188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t="shared" ca="1" si="2"/>
        <v>45989.908497685188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t="shared" ca="1" si="2"/>
        <v>45989.908497685188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t="shared" ca="1" si="2"/>
        <v>45989.908497685188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t="shared" ca="1" si="2"/>
        <v>45989.908497685188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t="shared" ca="1" si="2"/>
        <v>45989.908497685188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t="shared" ca="1" si="2"/>
        <v>45989.908497685188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t="shared" ca="1" si="2"/>
        <v>45989.908497685188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t="shared" ca="1" si="2"/>
        <v>45989.908497685188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t="shared" ca="1" si="2"/>
        <v>45989.908497685188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t="shared" ca="1" si="2"/>
        <v>45989.908497685188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t="shared" ca="1" si="2"/>
        <v>45989.908497685188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t="shared" ca="1" si="2"/>
        <v>45989.908497685188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t="shared" ca="1" si="2"/>
        <v>45989.908497685188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t="shared" ca="1" si="2"/>
        <v>45989.908497685188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t="shared" ca="1" si="2"/>
        <v>45989.908497685188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t="shared" ca="1" si="2"/>
        <v>45989.908497685188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t="shared" ca="1" si="2"/>
        <v>45989.908497685188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t="shared" ca="1" si="2"/>
        <v>45989.908497685188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t="shared" ca="1" si="2"/>
        <v>45989.908497685188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t="shared" ca="1" si="2"/>
        <v>45989.908497685188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t="shared" ca="1" si="2"/>
        <v>45989.908497685188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t="shared" ca="1" si="2"/>
        <v>45989.908497685188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t="shared" ca="1" si="2"/>
        <v>45989.908497685188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t="shared" ca="1" si="2"/>
        <v>45989.908497685188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t="shared" ca="1" si="2"/>
        <v>45989.908497685188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t="shared" ca="1" si="2"/>
        <v>45989.908497685188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t="shared" ca="1" si="2"/>
        <v>45989.908497685188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t="shared" ca="1" si="2"/>
        <v>45989.908497685188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t="shared" ref="G68:G99" ca="1" si="3">IFERROR(NOW()-F68,"-")</f>
        <v>45989.908497685188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t="shared" ca="1" si="3"/>
        <v>45989.908497685188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t="shared" ca="1" si="3"/>
        <v>45989.908497685188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t="shared" ca="1" si="3"/>
        <v>45989.908497685188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t="shared" ca="1" si="3"/>
        <v>45989.908497685188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t="shared" ca="1" si="3"/>
        <v>45989.908497685188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t="shared" ca="1" si="3"/>
        <v>45989.908497685188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t="shared" ca="1" si="3"/>
        <v>45989.908497685188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t="shared" ca="1" si="3"/>
        <v>45989.908497685188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t="shared" ca="1" si="3"/>
        <v>45989.908497685188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t="shared" ca="1" si="3"/>
        <v>45989.908497685188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t="shared" ca="1" si="3"/>
        <v>45989.908497685188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t="shared" ca="1" si="3"/>
        <v>45989.908497685188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t="shared" ca="1" si="3"/>
        <v>45989.908497685188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t="shared" ca="1" si="3"/>
        <v>45989.908497685188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t="shared" ca="1" si="3"/>
        <v>45989.908497685188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796875" style="24" customWidth="1"/>
    <col min="2" max="2" width="5.90625" style="24" customWidth="1"/>
    <col min="3" max="3" width="7.453125" style="24" customWidth="1"/>
    <col min="4" max="4" width="8.90625" style="24" customWidth="1"/>
    <col min="5" max="5" width="9" style="24" customWidth="1"/>
    <col min="6" max="6" width="15.1796875" style="25" customWidth="1"/>
    <col min="7" max="7" width="13.81640625" style="26" customWidth="1"/>
    <col min="8" max="8" width="17.26953125" style="25" customWidth="1"/>
    <col min="9" max="9" width="15.26953125" style="24" customWidth="1"/>
    <col min="10" max="10" width="13.7265625" style="24" customWidth="1"/>
    <col min="11" max="11" width="43.08984375" style="41" customWidth="1"/>
    <col min="12" max="12" width="5.9062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45989.908497685188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45989.908497685188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45989.908497685188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45989.908497685188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45989.908497685188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45989.908497685188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45989.908497685188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45989.908497685188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45989.908497685188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45989.908497685188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45989.908497685188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45989.908497685188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45989.908497685188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45989.908497685188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45989.908497685188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45989.908497685188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45989.908497685188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45989.908497685188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45989.908497685188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45989.908497685188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45989.908497685188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45989.908497685188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45989.908497685188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45989.908497685188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45989.908497685188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45989.908497685188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45989.908497685188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45989.908497685188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45989.908497685188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45989.908497685188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45989.908497685188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45989.908497685188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45989.908497685188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45989.908497685188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45989.908497685188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45989.908497685188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45989.908497685188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45989.908497685188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45989.908497685188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45989.908497685188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45989.908497685188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45989.908497685188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45989.908497685188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45989.908497685188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45989.908497685188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45989.908497685188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45989.908497685188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45989.908497685188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45989.908497685188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45989.908497685188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45989.908497685188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45989.908497685188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45989.908497685188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45989.908497685188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45989.908497685188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45989.908497685188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45989.908497685188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45989.908497685188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45989.908497685188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45989.908497685188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45989.908497685188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45989.908497685188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45989.908497685188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45989.908497685188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45989.908497685188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45989.908497685188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45989.908497685188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45989.908497685188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45989.908497685188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45989.908497685188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45989.908497685188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45989.908497685188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45989.908497685188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45989.908497685188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45989.908497685188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45989.908497685188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45989.908497685188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45989.908497685188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45989.908497685188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45989.908497685188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45989.908497685188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45989.908497685188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45989.908497685188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45989.908497685188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45989.908497685188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45989.908497685188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45989.908497685188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45989.908497685188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45989.908497685188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45989.908497685188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45989.908497685188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45989.908497685188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45989.908497685188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45989.908497685188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45989.908497685188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45989.908497685188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45989.908497685188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45989.908497685188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45989.908497685188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45989.908497685188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45989.908497685188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45989.908497685188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45989.908497685188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45989.908497685188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45989.908497685188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45989.908497685188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45989.908497685188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45989.908497685188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45989.908497685188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45989.908497685188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45989.908497685188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45989.908497685188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45989.908497685188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45989.908497685188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45989.908497685188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45989.908497685188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45989.908497685188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45989.908497685188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45989.908497685188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45989.908497685188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45989.908497685188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45989.908497685188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45989.908497685188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45989.908497685188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45989.908497685188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45989.908497685188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45989.908497685188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45989.908497685188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45989.908497685188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45989.908497685188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45989.908497685188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45989.908497685188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45989.908497685188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45989.908497685188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45989.908497685188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45989.908497685188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45989.908497685188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45989.908497685188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45989.908497685188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45989.908497685188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45989.908497685188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45989.908497685188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45989.908497685188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45989.908497685188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45989.908497685188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45989.908497685188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45989.908497685188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45989.908497685188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45989.908497685188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45989.908497685188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45989.908497685188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45989.908497685188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45989.908497685188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45989.908497685188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45989.908497685188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45989.908497685188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45989.908497685188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45989.908497685188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45989.908497685188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45989.908497685188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45989.908497685188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45989.908497685188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45989.908497685188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45989.908497685188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45989.908497685188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45989.908497685188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45989.908497685188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45989.908497685188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45989.908497685188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45989.908497685188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45989.908497685188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45989.908497685188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45989.908497685188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45989.908497685188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45989.908497685188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45989.908497685188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45989.908497685188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45989.908497685188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45989.908497685188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45989.908497685188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45989.908497685188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45989.908497685188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45989.908497685188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45989.908497685188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45989.908497685188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45989.908497685188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45989.908497685188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45989.908497685188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45989.908497685188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45989.908497685188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45989.908497685188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45989.908497685188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45989.908497685188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45989.908497685188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45989.908497685188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45989.908497685188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45989.908497685188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45989.908497685188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45989.908497685188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45989.908497685188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45989.908497685188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45989.908497685188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45989.908497685188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45989.908497685188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45989.908497685188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45989.908497685188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45989.908497685188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45989.908497685188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45989.908497685188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45989.908497685188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45989.908497685188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45989.908497685188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45989.908497685188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45989.908497685188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45989.908497685188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45989.908497685188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45989.908497685188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45989.908497685188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45989.908497685188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45989.908497685188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45989.908497685188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45989.908497685188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45989.908497685188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45989.908497685188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45989.908497685188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45989.908497685188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45989.908497685188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45989.908497685188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45989.908497685188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45989.908497685188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45989.908497685188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45989.908497685188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45989.908497685188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45989.908497685188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45989.908497685188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45989.908497685188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45989.908497685188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45989.908497685188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45989.908497685188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45989.908497685188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45989.908497685188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45989.908497685188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45989.908497685188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45989.908497685188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45989.908497685188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45989.908497685188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45989.908497685188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45989.908497685188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45989.908497685188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45989.908497685188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45989.908497685188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45989.908497685188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45989.908497685188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45989.908497685188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45989.908497685188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45989.908497685188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45989.908497685188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45989.908497685188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45989.908497685188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45989.908497685188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45989.908497685188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45989.908497685188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45989.908497685188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45989.908497685188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45989.908497685188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45989.908497685188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45989.908497685188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45989.908497685188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45989.908497685188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45989.908497685188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45989.908497685188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45989.908497685188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45989.908497685188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45989.908497685188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45989.908497685188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45989.908497685188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45989.908497685188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45989.908497685188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45989.908497685188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45989.908497685188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45989.908497685188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45989.908497685188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45989.908497685188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45989.908497685188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45989.908497685188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45989.908497685188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45989.908497685188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45989.908497685188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45989.908497685188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45989.908497685188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45989.908497685188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45989.908497685188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45989.908497685188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45989.908497685188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45989.908497685188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45989.908497685188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45989.908497685188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45989.908497685188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45989.908497685188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45989.908497685188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45989.908497685188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45989.908497685188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45989.908497685188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45989.908497685188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45989.908497685188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45989.908497685188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45989.908497685188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45989.908497685188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45989.908497685188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45989.908497685188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45989.908497685188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45989.908497685188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45989.908497685188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45989.908497685188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45989.908497685188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45989.908497685188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45989.908497685188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45989.908497685188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45989.908497685188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45989.908497685188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45989.908497685188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45989.908497685188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45989.908497685188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45989.908497685188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45989.908497685188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45989.908497685188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45989.908497685188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45989.908497685188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45989.908497685188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45989.908497685188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45989.908497685188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45989.908497685188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45989.908497685188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45989.908497685188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45989.908497685188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45989.908497685188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45989.908497685188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45989.908497685188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45989.908497685188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45989.908497685188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45989.908497685188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45989.908497685188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45989.908497685188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45989.908497685188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45989.908497685188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45989.908497685188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45989.908497685188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45989.908497685188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45989.908497685188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45989.908497685188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45989.908497685188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45989.908497685188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45989.908497685188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45989.908497685188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45989.908497685188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45989.908497685188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45989.908497685188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45989.908497685188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45989.908497685188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45989.908497685188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45989.908497685188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45989.908497685188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45989.908497685188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45989.908497685188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45989.908497685188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45989.908497685188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45989.908497685188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45989.908497685188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45989.908497685188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45989.908497685188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45989.908497685188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45989.908497685188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45989.908497685188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45989.908497685188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45989.908497685188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45989.908497685188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45989.908497685188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45989.908497685188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45989.908497685188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45989.908497685188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45989.908497685188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45989.908497685188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45989.908497685188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45989.908497685188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45989.908497685188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45989.908497685188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45989.908497685188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45989.908497685188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45989.908497685188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45989.908497685188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45989.908497685188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45989.908497685188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45989.908497685188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45989.908497685188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45989.908497685188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45989.908497685188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45989.908497685188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45989.908497685188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45989.908497685188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45989.908497685188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45989.908497685188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45989.908497685188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45989.908497685188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45989.908497685188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45989.908497685188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45989.908497685188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45989.908497685188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45989.908497685188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45989.908497685188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45989.908497685188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45989.908497685188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45989.908497685188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45989.908497685188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45989.908497685188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45989.908497685188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45989.908497685188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45989.908497685188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45989.908497685188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45989.908497685188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45989.908497685188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45989.908497685188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45989.908497685188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45989.908497685188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45989.908497685188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45989.908497685188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45989.908497685188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45989.908497685188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45989.908497685188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45989.908497685188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45989.908497685188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45989.908497685188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45989.908497685188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45989.908497685188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45989.908497685188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45989.908497685188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45989.908497685188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45989.908497685188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45989.908497685188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45989.908497685188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45989.908497685188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45989.908497685188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45989.908497685188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45989.908497685188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45989.908497685188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45989.908497685188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45989.908497685188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45989.908497685188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45989.908497685188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45989.908497685188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45989.908497685188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45989.908497685188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45989.908497685188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45989.908497685188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45989.908497685188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45989.908497685188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45989.908497685188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45989.908497685188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45989.908497685188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45989.908497685188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45989.908497685188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45989.908497685188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45989.908497685188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45989.908497685188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45989.908497685188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45989.908497685188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45989.908497685188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45989.908497685188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45989.908497685188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45989.908497685188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45989.908497685188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45989.908497685188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45989.908497685188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45989.908497685188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45989.908497685188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45989.908497685188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45989.908497685188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45989.908497685188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45989.908497685188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45989.908497685188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45989.908497685188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45989.908497685188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45989.908497685188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45989.908497685188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45989.908497685188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45989.908497685188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45989.908497685188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45989.908497685188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45989.908497685188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45989.908497685188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45989.908497685188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45989.908497685188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45989.908497685188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45989.908497685188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45989.908497685188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45989.908497685188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45989.908497685188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45989.908497685188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45989.908497685188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45989.908497685188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45989.908497685188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45989.908497685188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45989.908497685188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45989.908497685188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45989.908497685188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45989.908497685188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45989.908497685188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45989.908497685188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45989.908497685188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45989.908497685188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45989.908497685188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45989.908497685188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45989.908497685188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45989.908497685188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45989.908497685188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45989.908497685188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45989.908497685188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45989.908497685188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45989.908497685188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45989.908497685188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45989.908497685188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45989.908497685188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45989.908497685188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45989.908497685188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45989.908497685188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45989.908497685188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45989.908497685188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45989.908497685188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45989.908497685188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45989.908497685188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45989.908497685188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45989.908497685188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45989.908497685188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45989.908497685188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45989.908497685188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45989.908497685188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45989.908497685188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45989.908497685188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45989.908497685188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45989.908497685188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45989.908497685188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45989.908497685188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45989.908497685188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45989.908497685188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45989.908497685188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45989.908497685188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45989.908497685188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45989.908497685188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45989.908497685188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45989.908497685188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45989.908497685188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45989.908497685188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45989.908497685188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45989.908497685188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45989.908497685188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45989.908497685188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45989.908497685188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45989.908497685188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45989.908497685188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45989.908497685188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45989.908497685188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45989.908497685188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45989.908497685188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45989.908497685188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45989.908497685188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45989.908497685188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45989.908497685188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45989.908497685188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45989.908497685188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45989.908497685188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45989.908497685188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45989.908497685188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45989.908497685188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45989.908497685188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45989.908497685188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45989.908497685188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45989.908497685188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45989.908497685188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45989.908497685188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45989.908497685188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45989.908497685188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45989.908497685188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45989.908497685188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45989.908497685188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45989.908497685188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45989.908497685188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45989.908497685188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45989.908497685188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45989.908497685188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45989.908497685188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45989.908497685188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45989.908497685188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45989.908497685188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45989.908497685188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45989.908497685188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45989.908497685188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45989.908497685188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45989.908497685188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45989.908497685188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45989.908497685188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45989.908497685188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45989.908497685188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45989.908497685188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45989.908497685188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45989.908497685188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45989.908497685188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45989.908497685188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45989.908497685188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45989.908497685188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45989.908497685188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45989.908497685188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45989.908497685188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45989.908497685188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45989.908497685188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45989.908497685188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45989.908497685188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45989.908497685188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45989.908497685188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45989.908497685188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45989.908497685188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45989.908497685188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45989.908497685188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45989.908497685188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45989.908497685188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45989.908497685188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45989.908497685188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45989.908497685188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45989.908497685188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45989.908497685188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45989.908497685188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45989.908497685188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45989.908497685188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45989.908497685188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45989.908497685188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45989.908497685188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45989.908497685188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45989.908497685188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45989.908497685188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45989.908497685188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45989.908497685188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45989.908497685188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45989.908497685188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45989.908497685188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45989.908497685188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45989.908497685188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45989.908497685188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45989.908497685188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45989.908497685188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45989.908497685188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45989.908497685188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45989.908497685188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45989.908497685188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45989.908497685188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45989.908497685188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45989.908497685188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45989.908497685188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45989.908497685188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45989.908497685188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45989.908497685188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45989.908497685188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45989.908497685188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45989.908497685188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45989.908497685188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45989.908497685188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45989.908497685188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45989.908497685188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45989.908497685188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45989.908497685188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45989.908497685188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45989.908497685188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45989.908497685188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45989.908497685188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45989.908497685188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45989.908497685188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45989.908497685188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45989.908497685188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45989.908497685188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45989.908497685188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45989.908497685188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45989.908497685188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45989.908497685188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45989.908497685188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45989.908497685188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45989.908497685188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45989.908497685188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45989.908497685188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45989.908497685188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45989.908497685188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45989.908497685188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45989.908497685188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45989.908497685188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45989.908497685188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45989.908497685188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45989.908497685188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45989.908497685188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45989.908497685188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45989.908497685188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45989.908497685188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45989.908497685188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45989.908497685188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45989.908497685188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45989.908497685188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45989.908497685188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45989.908497685188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45989.908497685188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45989.908497685188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45989.908497685188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45989.908497685188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45989.908497685188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45989.908497685188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45989.908497685188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45989.908497685188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45989.908497685188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45989.908497685188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45989.908497685188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45989.908497685188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45989.908497685188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45989.908497685188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45989.908497685188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45989.908497685188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45989.908497685188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45989.908497685188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45989.908497685188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45989.908497685188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45989.908497685188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45989.908497685188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45989.908497685188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45989.908497685188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45989.908497685188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45989.908497685188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45989.908497685188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45989.908497685188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45989.908497685188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45989.908497685188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45989.908497685188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45989.908497685188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45989.908497685188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45989.908497685188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45989.908497685188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45989.908497685188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45989.908497685188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45989.908497685188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45989.908497685188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45989.908497685188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45989.908497685188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45989.908497685188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45989.908497685188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45989.908497685188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45989.908497685188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45989.908497685188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45989.908497685188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45989.908497685188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45989.908497685188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45989.908497685188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45989.908497685188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45989.908497685188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45989.908497685188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45989.908497685188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45989.908497685188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45989.908497685188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45989.908497685188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45989.908497685188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45989.908497685188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45989.908497685188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45989.908497685188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45989.908497685188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45989.908497685188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45989.908497685188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45989.908497685188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45989.908497685188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45989.908497685188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45989.908497685188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45989.908497685188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45989.908497685188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45989.908497685188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45989.908497685188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45989.908497685188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45989.908497685188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45989.908497685188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45989.908497685188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45989.908497685188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45989.908497685188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45989.908497685188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45989.908497685188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45989.908497685188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45989.908497685188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45989.908497685188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45989.908497685188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45989.908497685188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45989.908497685188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45989.908497685188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45989.908497685188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45989.908497685188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45989.908497685188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45989.908497685188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45989.908497685188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45989.908497685188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45989.908497685188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45989.908497685188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45989.908497685188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45989.908497685188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45989.908497685188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45989.908497685188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45989.908497685188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45989.908497685188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45989.908497685188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45989.908497685188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45989.908497685188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45989.908497685188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45989.908497685188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45989.908497685188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45989.908497685188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45989.908497685188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45989.908497685188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45989.908497685188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45989.908497685188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45989.908497685188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45989.908497685188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45989.908497685188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45989.908497685188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45989.908497685188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45989.908497685188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45989.908497685188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45989.908497685188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45989.908497685188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45989.908497685188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45989.908497685188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45989.908497685188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45989.908497685188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45989.908497685188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45989.908497685188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45989.908497685188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45989.908497685188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45989.908497685188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45989.908497685188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45989.908497685188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45989.908497685188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45989.908497685188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45989.908497685188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45989.908497685188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45989.908497685188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45989.908497685188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45989.908497685188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45989.908497685188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45989.908497685188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45989.908497685188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45989.908497685188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45989.908497685188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45989.908497685188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45989.908497685188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45989.908497685188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45989.908497685188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45989.908497685188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45989.908497685188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45989.908497685188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45989.908497685188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45989.908497685188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45989.908497685188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45989.908497685188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45989.908497685188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45989.908497685188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45989.908497685188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45989.908497685188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45989.908497685188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45989.908497685188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45989.908497685188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45989.908497685188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45989.908497685188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45989.908497685188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45989.908497685188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45989.908497685188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45989.908497685188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45989.908497685188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45989.908497685188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45989.908497685188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45989.908497685188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45989.908497685188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45989.908497685188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45989.908497685188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45989.908497685188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45989.908497685188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45989.908497685188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45989.908497685188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45989.908497685188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45989.908497685188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45989.908497685188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45989.908497685188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45989.908497685188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45989.908497685188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45989.908497685188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45989.908497685188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45989.908497685188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45989.908497685188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45989.908497685188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45989.908497685188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45989.908497685188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45989.908497685188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45989.908497685188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45989.908497685188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45989.908497685188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45989.908497685188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45989.908497685188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45989.908497685188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45989.908497685188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45989.908497685188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45989.908497685188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45989.908497685188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45989.908497685188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45989.908497685188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45989.908497685188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45989.908497685188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45989.908497685188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45989.908497685188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45989.908497685188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45989.908497685188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45989.908497685188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45989.908497685188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45989.908497685188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45989.908497685188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45989.908497685188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45989.908497685188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45989.908497685188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45989.908497685188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45989.908497685188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45989.908497685188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45989.908497685188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45989.908497685188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45989.908497685188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45989.908497685188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45989.908497685188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45989.908497685188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45989.908497685188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45989.908497685188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45989.908497685188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45989.908497685188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45989.908497685188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45989.908497685188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45989.908497685188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45989.908497685188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45989.908497685188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45989.908497685188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45989.908497685188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45989.908497685188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45989.908497685188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45989.908497685188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45989.908497685188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45989.908497685188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45989.908497685188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45989.908497685188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45989.908497685188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45989.908497685188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45989.908497685188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B13" sqref="B13"/>
    </sheetView>
  </sheetViews>
  <sheetFormatPr defaultColWidth="11.1796875" defaultRowHeight="15" customHeight="1"/>
  <cols>
    <col min="1" max="1" width="18.7265625" style="24" customWidth="1"/>
    <col min="2" max="2" width="5.26953125" style="24" customWidth="1"/>
    <col min="3" max="3" width="6.81640625" style="30" customWidth="1"/>
    <col min="4" max="4" width="8.26953125" style="24" customWidth="1"/>
    <col min="5" max="5" width="7.90625" style="24" customWidth="1"/>
    <col min="6" max="6" width="16.08984375" style="25" customWidth="1"/>
    <col min="7" max="7" width="12.6328125" style="26" customWidth="1"/>
    <col min="8" max="8" width="14.81640625" style="25" customWidth="1"/>
    <col min="9" max="9" width="12.08984375" style="24" customWidth="1"/>
    <col min="10" max="10" width="17.1796875" style="24" bestFit="1" customWidth="1"/>
    <col min="11" max="11" width="55.81640625" style="31" customWidth="1"/>
    <col min="12" max="12" width="8.453125" style="24" customWidth="1"/>
    <col min="13" max="16384" width="11.1796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ht="28.8">
      <c r="A2" s="88" t="s">
        <v>39108</v>
      </c>
      <c r="B2" s="88" t="str">
        <f>IFERROR(VLOOKUP(D2,DB!A:K,11,0),"")</f>
        <v>R4</v>
      </c>
      <c r="C2" s="90">
        <v>1</v>
      </c>
      <c r="D2" s="88" t="s">
        <v>35092</v>
      </c>
      <c r="E2" s="91" t="s">
        <v>39021</v>
      </c>
      <c r="F2" s="92">
        <v>45703.480717592596</v>
      </c>
      <c r="G2" s="93">
        <f ca="1">IFERROR(NOW()-F2,"")</f>
        <v>286.427780092592</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45989.908497685188</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45989.908497685188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45989.908497685188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45989.908497685188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45989.908497685188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45989.908497685188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45989.908497685188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45989.908497685188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45989.908497685188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45989.908497685188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45989.908497685188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45989.908497685188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45989.908497685188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45989.908497685188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45989.908497685188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45989.908497685188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45989.908497685188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45989.908497685188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45989.908497685188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45989.908497685188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45989.908497685188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45989.908497685188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45989.908497685188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45989.908497685188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45989.908497685188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45989.908497685188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45989.908497685188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45989.908497685188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45989.908497685188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45989.908497685188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45989.908497685188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45989.908497685188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45989.908497685188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45989.908497685188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45989.908497685188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45989.908497685188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45989.908497685188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45989.908497685188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45989.908497685188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45989.908497685188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45989.908497685188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45989.908497685188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45989.908497685188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45989.908497685188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45989.908497685188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45989.908497685188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45989.908497685188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45989.908497685188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45989.908497685188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45989.908497685188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45989.908497685188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45989.908497685188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45989.908497685188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45989.908497685188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45989.908497685188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45989.908497685188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45989.908497685188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45989.908497685188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45989.908497685188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45989.908497685188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45989.908497685188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45989.908497685188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45989.908497685188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45989.908497685188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45989.908497685188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45989.908497685188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45989.908497685188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45989.908497685188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45989.908497685188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45989.908497685188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45989.908497685188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45989.908497685188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45989.908497685188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45989.908497685188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45989.908497685188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45989.908497685188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45989.908497685188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45989.908497685188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45989.908497685188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45989.908497685188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45989.908497685188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45989.908497685188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45989.908497685188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45989.908497685188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45989.908497685188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45989.908497685188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45989.908497685188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45989.908497685188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45989.908497685188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45989.908497685188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45989.908497685188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45989.908497685188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45989.908497685188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45989.908497685188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45989.908497685188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45989.908497685188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45989.908497685188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45989.908497685188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45989.908497685188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45989.908497685188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45989.908497685188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45989.908497685188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45989.908497685188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45989.908497685188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45989.908497685188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45989.908497685188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45989.908497685188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45989.908497685188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45989.908497685188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45989.908497685188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45989.908497685188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45989.908497685188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45989.908497685188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45989.908497685188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45989.908497685188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45989.908497685188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45989.908497685188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45989.908497685188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45989.908497685188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45989.908497685188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45989.908497685188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45989.908497685188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45989.908497685188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45989.908497685188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45989.908497685188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45989.908497685188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45989.908497685188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45989.908497685188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45989.908497685188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45989.908497685188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45989.908497685188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45989.908497685188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45989.908497685188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45989.908497685188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45989.908497685188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45989.908497685188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45989.908497685188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45989.908497685188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45989.908497685188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45989.908497685188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45989.908497685188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45989.908497685188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45989.908497685188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45989.908497685188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45989.908497685188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45989.908497685188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45989.908497685188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45989.908497685188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45989.908497685188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45989.908497685188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45989.908497685188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45989.908497685188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45989.908497685188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45989.908497685188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45989.908497685188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45989.908497685188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45989.908497685188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45989.908497685188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45989.908497685188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45989.908497685188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45989.908497685188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45989.908497685188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45989.908497685188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45989.908497685188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45989.908497685188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45989.908497685188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45989.908497685188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45989.908497685188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45989.908497685188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45989.908497685188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45989.908497685188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45989.908497685188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45989.908497685188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45989.908497685188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45989.908497685188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45989.908497685188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45989.908497685188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45989.908497685188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45989.908497685188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45989.908497685188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45989.908497685188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45989.908497685188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45989.908497685188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45989.908497685188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45989.908497685188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45989.908497685188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45989.908497685188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45989.908497685188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45989.908497685188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45989.908497685188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45989.908497685188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45989.908497685188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45989.908497685188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45989.908497685188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45989.908497685188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45989.908497685188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45989.908497685188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45989.908497685188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45989.908497685188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45989.908497685188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45989.908497685188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45989.908497685188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45989.908497685188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45989.908497685188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45989.908497685188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45989.908497685188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45989.908497685188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45989.908497685188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45989.908497685188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45989.908497685188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45989.908497685188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45989.908497685188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45989.908497685188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45989.908497685188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45989.908497685188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45989.908497685188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45989.908497685188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45989.908497685188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45989.908497685188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45989.908497685188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45989.908497685188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45989.908497685188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45989.908497685188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45989.908497685188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45989.908497685188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45989.908497685188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45989.908497685188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45989.908497685188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45989.908497685188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45989.908497685188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45989.908497685188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45989.908497685188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45989.908497685188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45989.908497685188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45989.908497685188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45989.908497685188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45989.908497685188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45989.908497685188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45989.908497685188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45989.908497685188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45989.908497685188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45989.908497685188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45989.908497685188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45989.908497685188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45989.908497685188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45989.908497685188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45989.908497685188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45989.908497685188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45989.908497685188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45989.908497685188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45989.908497685188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45989.908497685188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45989.908497685188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45989.908497685188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45989.908497685188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45989.908497685188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45989.908497685188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45989.908497685188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45989.908497685188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45989.908497685188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45989.908497685188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45989.908497685188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45989.908497685188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45989.908497685188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45989.908497685188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45989.908497685188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45989.908497685188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45989.908497685188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45989.908497685188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45989.908497685188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45989.908497685188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45989.908497685188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45989.908497685188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45989.908497685188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45989.908497685188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45989.908497685188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45989.908497685188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45989.908497685188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45989.908497685188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45989.908497685188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45989.908497685188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45989.908497685188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45989.908497685188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45989.908497685188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45989.908497685188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45989.908497685188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45989.908497685188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45989.908497685188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45989.908497685188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45989.908497685188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45989.908497685188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45989.908497685188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45989.908497685188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45989.908497685188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45989.908497685188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45989.908497685188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45989.908497685188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45989.908497685188</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A6" sqref="A6:XFD6"/>
    </sheetView>
  </sheetViews>
  <sheetFormatPr defaultColWidth="11.1796875" defaultRowHeight="14.4"/>
  <cols>
    <col min="1" max="1" width="19.453125" style="137" customWidth="1"/>
    <col min="2" max="2" width="4.6328125" style="137" customWidth="1"/>
    <col min="3" max="3" width="5.453125" style="137" customWidth="1"/>
    <col min="4" max="4" width="9.26953125" style="137" customWidth="1"/>
    <col min="5" max="5" width="8" style="137" customWidth="1"/>
    <col min="6" max="6" width="14.26953125" style="138" customWidth="1"/>
    <col min="7" max="7" width="9.7265625" style="139" customWidth="1"/>
    <col min="8" max="8" width="13.26953125" style="138" customWidth="1"/>
    <col min="9" max="9" width="9.90625" style="137" customWidth="1"/>
    <col min="10" max="10" width="9.81640625" style="137" customWidth="1"/>
    <col min="11" max="11" width="64.26953125" style="137" customWidth="1"/>
    <col min="12" max="12" width="6" style="137" customWidth="1"/>
    <col min="13" max="16384" width="11.1796875" style="137"/>
  </cols>
  <sheetData>
    <row r="1" spans="1:13" s="136"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5"/>
    </row>
    <row r="2" spans="1:13" s="39" customFormat="1" ht="28.8">
      <c r="A2" s="37" t="s">
        <v>39112</v>
      </c>
      <c r="B2" s="37" t="str">
        <f>IFERROR(VLOOKUP(D2,DB!A:K,11,0),"")</f>
        <v>R5</v>
      </c>
      <c r="C2" s="37">
        <v>3</v>
      </c>
      <c r="D2" s="103" t="s">
        <v>36011</v>
      </c>
      <c r="E2" s="37" t="s">
        <v>39021</v>
      </c>
      <c r="F2" s="38">
        <v>45891.832060185188</v>
      </c>
      <c r="G2" s="105">
        <f ca="1">IFERROR(NOW()-F2,"")</f>
        <v>98.076437499999884</v>
      </c>
      <c r="H2" s="38">
        <v>45891.790393518517</v>
      </c>
      <c r="I2" s="37" t="str">
        <f>IFERROR(VLOOKUP(D2,DB!A:F,6,0),"")</f>
        <v>Generator-SG</v>
      </c>
      <c r="J2" s="37" t="str">
        <f>IFERROR(VLOOKUP(D2,DB!A:G,7,0),"")</f>
        <v>Vandalized</v>
      </c>
      <c r="K2" s="37" t="s">
        <v>39113</v>
      </c>
      <c r="L2" s="37" t="str">
        <f>IFERROR(VLOOKUP(D2,DB!A:I,9,0),"")</f>
        <v>Latis</v>
      </c>
      <c r="M2" s="102"/>
    </row>
    <row r="3" spans="1:13" s="39" customFormat="1" ht="28.8">
      <c r="A3" s="37" t="s">
        <v>39114</v>
      </c>
      <c r="B3" s="37" t="str">
        <f>IFERROR(VLOOKUP(D3,DB!A:K,11,0),"")</f>
        <v>R5</v>
      </c>
      <c r="C3" s="37">
        <v>1</v>
      </c>
      <c r="D3" s="37" t="s">
        <v>33268</v>
      </c>
      <c r="E3" s="37" t="s">
        <v>39100</v>
      </c>
      <c r="F3" s="38">
        <v>45926.188877314817</v>
      </c>
      <c r="G3" s="105">
        <f t="shared" ref="G3" ca="1" si="0">IFERROR(NOW()-F3,"")</f>
        <v>63.719620370371558</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41.24738657407579</v>
      </c>
      <c r="H4" s="107">
        <v>45948.661111111112</v>
      </c>
      <c r="I4" s="106" t="str">
        <f>IFERROR(VLOOKUP(D4,DB!A:F,6,0),"")</f>
        <v>SCECO</v>
      </c>
      <c r="J4" s="106" t="str">
        <f>IFERROR(VLOOKUP(D4,DB!A:G,7,0),"")</f>
        <v>Dead</v>
      </c>
      <c r="K4" s="106" t="s">
        <v>39117</v>
      </c>
      <c r="L4" s="106" t="str">
        <f>IFERROR(VLOOKUP(D4,DB!A:I,9,0),"")</f>
        <v>Latis</v>
      </c>
    </row>
    <row r="5" spans="1:13" s="39" customFormat="1" ht="28.8">
      <c r="A5" s="106" t="s">
        <v>39118</v>
      </c>
      <c r="B5" s="106" t="str">
        <f>IFERROR(VLOOKUP(D5,DB!A:K,11,0),"")</f>
        <v>R5</v>
      </c>
      <c r="C5" s="106">
        <v>1</v>
      </c>
      <c r="D5" s="106" t="s">
        <v>36518</v>
      </c>
      <c r="E5" s="106" t="s">
        <v>39021</v>
      </c>
      <c r="F5" s="107">
        <v>45981.373298611114</v>
      </c>
      <c r="G5" s="108">
        <f ca="1">IFERROR(NOW()-F5,"")</f>
        <v>8.535199074074626</v>
      </c>
      <c r="H5" s="141">
        <v>45981.360798611109</v>
      </c>
      <c r="I5" s="106" t="str">
        <f>IFERROR(VLOOKUP(D5,DB!A:F,6,0),"")</f>
        <v>SCECO</v>
      </c>
      <c r="J5" s="106" t="str">
        <f>IFERROR(VLOOKUP(D5,DB!A:G,7,0),"")</f>
        <v>Dead</v>
      </c>
      <c r="K5" s="106" t="s">
        <v>39119</v>
      </c>
      <c r="L5" s="106" t="str">
        <f>IFERROR(VLOOKUP(D5,DB!A:I,9,0),"")</f>
        <v>Latis</v>
      </c>
    </row>
    <row r="6" spans="1:13">
      <c r="A6" s="37"/>
      <c r="B6" s="37" t="str">
        <f>IFERROR(VLOOKUP(D6,DB!A:K,11,0),"")</f>
        <v/>
      </c>
      <c r="C6" s="37"/>
      <c r="D6" s="106"/>
      <c r="E6" s="37"/>
      <c r="F6" s="38"/>
      <c r="G6" s="140">
        <f t="shared" ref="G6:G10" ca="1" si="2">IFERROR(NOW()-F6,"")</f>
        <v>45989.908497685188</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40">
        <f t="shared" ca="1" si="2"/>
        <v>45989.908497685188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0">
        <f t="shared" ca="1" si="2"/>
        <v>45989.908497685188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0">
        <f t="shared" ca="1" si="2"/>
        <v>45989.908497685188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0">
        <f t="shared" ca="1" si="2"/>
        <v>45989.908497685188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0">
        <f t="shared" ref="G11:G44" ca="1" si="3">IFERROR(NOW()-F11,"")</f>
        <v>45989.908497685188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0">
        <f t="shared" ca="1" si="3"/>
        <v>45989.908497685188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0">
        <f t="shared" ca="1" si="3"/>
        <v>45989.908497685188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0">
        <f t="shared" ca="1" si="3"/>
        <v>45989.908497685188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0">
        <f t="shared" ca="1" si="3"/>
        <v>45989.908497685188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0">
        <f t="shared" ca="1" si="3"/>
        <v>45989.908497685188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0">
        <f t="shared" ca="1" si="3"/>
        <v>45989.908497685188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0">
        <f t="shared" ca="1" si="3"/>
        <v>45989.908497685188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0">
        <f t="shared" ca="1" si="3"/>
        <v>45989.908497685188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0">
        <f t="shared" ca="1" si="3"/>
        <v>45989.908497685188</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0">
        <f t="shared" ca="1" si="3"/>
        <v>45989.908497685188</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0">
        <f t="shared" ca="1" si="3"/>
        <v>45989.908497685188</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0">
        <f t="shared" ca="1" si="3"/>
        <v>45989.908497685188</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0">
        <f t="shared" ca="1" si="3"/>
        <v>45989.908497685188</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0">
        <f t="shared" ca="1" si="3"/>
        <v>45989.908497685188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0">
        <f t="shared" ca="1" si="3"/>
        <v>45989.908497685188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0">
        <f t="shared" ca="1" si="3"/>
        <v>45989.908497685188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0">
        <f t="shared" ca="1" si="3"/>
        <v>45989.908497685188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0">
        <f t="shared" ca="1" si="3"/>
        <v>45989.908497685188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0">
        <f t="shared" ca="1" si="3"/>
        <v>45989.908497685188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0">
        <f t="shared" ca="1" si="3"/>
        <v>45989.908497685188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0">
        <f t="shared" ca="1" si="3"/>
        <v>45989.908497685188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0">
        <f t="shared" ca="1" si="3"/>
        <v>45989.908497685188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0">
        <f t="shared" ca="1" si="3"/>
        <v>45989.908497685188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0">
        <f t="shared" ca="1" si="3"/>
        <v>45989.908497685188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0">
        <f t="shared" ca="1" si="3"/>
        <v>45989.908497685188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0">
        <f t="shared" ca="1" si="3"/>
        <v>45989.908497685188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0">
        <f t="shared" ca="1" si="3"/>
        <v>45989.908497685188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0">
        <f t="shared" ca="1" si="3"/>
        <v>45989.908497685188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0">
        <f t="shared" ca="1" si="3"/>
        <v>45989.908497685188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0">
        <f t="shared" ca="1" si="3"/>
        <v>45989.908497685188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0">
        <f t="shared" ca="1" si="3"/>
        <v>45989.908497685188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0">
        <f t="shared" ca="1" si="3"/>
        <v>45989.908497685188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0">
        <f t="shared" ca="1" si="3"/>
        <v>45989.908497685188</v>
      </c>
      <c r="H44" s="38"/>
      <c r="I44" s="37" t="str">
        <f>IFERROR(VLOOKUP(D44,DB!A:F,6,0),"")</f>
        <v/>
      </c>
      <c r="J44" s="37" t="str">
        <f>IFERROR(VLOOKUP(D44,DB!A:G,7,0),"")</f>
        <v/>
      </c>
      <c r="K44" s="37"/>
      <c r="L44" s="37" t="str">
        <f>IFERROR(VLOOKUP(D44,DB!A:I,9,0),"")</f>
        <v/>
      </c>
    </row>
    <row r="45" spans="1:12">
      <c r="A45" s="103"/>
      <c r="B45" s="103"/>
      <c r="C45" s="103"/>
      <c r="D45" s="103"/>
      <c r="E45" s="103"/>
      <c r="F45" s="141"/>
      <c r="G45" s="105"/>
      <c r="H45" s="141"/>
      <c r="I45" s="103"/>
      <c r="J45" s="103"/>
      <c r="K45" s="103"/>
      <c r="L45" s="103"/>
    </row>
    <row r="46" spans="1:12">
      <c r="A46" s="103"/>
      <c r="B46" s="103"/>
      <c r="C46" s="103"/>
      <c r="D46" s="103"/>
      <c r="E46" s="103"/>
      <c r="F46" s="141"/>
      <c r="G46" s="105"/>
      <c r="H46" s="141"/>
      <c r="I46" s="103"/>
      <c r="J46" s="103"/>
      <c r="K46" s="103"/>
      <c r="L46" s="103"/>
    </row>
    <row r="47" spans="1:12">
      <c r="A47" s="103"/>
      <c r="B47" s="103"/>
      <c r="C47" s="103"/>
      <c r="D47" s="103"/>
      <c r="E47" s="103"/>
      <c r="F47" s="141"/>
      <c r="G47" s="105"/>
      <c r="H47" s="141"/>
      <c r="I47" s="103"/>
      <c r="J47" s="103"/>
      <c r="K47" s="103"/>
      <c r="L47" s="103"/>
    </row>
    <row r="48" spans="1:12">
      <c r="A48" s="103"/>
      <c r="B48" s="103"/>
      <c r="C48" s="103"/>
      <c r="D48" s="103"/>
      <c r="E48" s="103"/>
      <c r="F48" s="141"/>
      <c r="G48" s="105"/>
      <c r="H48" s="141"/>
      <c r="I48" s="103"/>
      <c r="J48" s="103"/>
      <c r="K48" s="103"/>
      <c r="L48" s="103"/>
    </row>
    <row r="49" spans="1:12">
      <c r="A49" s="103"/>
      <c r="B49" s="103"/>
      <c r="C49" s="103"/>
      <c r="D49" s="103"/>
      <c r="E49" s="103"/>
      <c r="F49" s="141"/>
      <c r="G49" s="105"/>
      <c r="H49" s="141"/>
      <c r="I49" s="103"/>
      <c r="J49" s="103"/>
      <c r="K49" s="103"/>
      <c r="L49" s="103"/>
    </row>
    <row r="50" spans="1:12">
      <c r="A50" s="103"/>
      <c r="B50" s="103"/>
      <c r="C50" s="103"/>
      <c r="D50" s="103"/>
      <c r="E50" s="103"/>
      <c r="F50" s="141"/>
      <c r="G50" s="105"/>
      <c r="H50" s="141"/>
      <c r="I50" s="103"/>
      <c r="J50" s="103"/>
      <c r="K50" s="103"/>
      <c r="L50" s="103"/>
    </row>
    <row r="51" spans="1:12">
      <c r="A51" s="103"/>
      <c r="B51" s="103"/>
      <c r="C51" s="103"/>
      <c r="D51" s="103"/>
      <c r="E51" s="103"/>
      <c r="F51" s="141"/>
      <c r="G51" s="105"/>
      <c r="H51" s="141"/>
      <c r="I51" s="103"/>
      <c r="J51" s="103"/>
      <c r="K51" s="103"/>
      <c r="L51" s="103"/>
    </row>
    <row r="52" spans="1:12">
      <c r="A52" s="103"/>
      <c r="B52" s="103"/>
      <c r="C52" s="103"/>
      <c r="D52" s="103"/>
      <c r="E52" s="103"/>
      <c r="F52" s="141"/>
      <c r="G52" s="105"/>
      <c r="H52" s="141"/>
      <c r="I52" s="103"/>
      <c r="J52" s="103"/>
      <c r="K52" s="103"/>
      <c r="L52" s="103"/>
    </row>
    <row r="53" spans="1:12">
      <c r="A53" s="103"/>
      <c r="B53" s="103"/>
      <c r="C53" s="103"/>
      <c r="D53" s="103"/>
      <c r="E53" s="103"/>
      <c r="F53" s="141"/>
      <c r="G53" s="105"/>
      <c r="H53" s="141"/>
      <c r="I53" s="103"/>
      <c r="J53" s="103"/>
      <c r="K53" s="103"/>
      <c r="L53" s="103"/>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5"/>
  <sheetViews>
    <sheetView tabSelected="1" workbookViewId="0">
      <selection activeCell="J9" sqref="A1:L25"/>
    </sheetView>
  </sheetViews>
  <sheetFormatPr defaultColWidth="21.36328125" defaultRowHeight="31.5" customHeight="1"/>
  <cols>
    <col min="1" max="1" width="20.453125" style="24" customWidth="1"/>
    <col min="2" max="2" width="6.7265625" style="24" customWidth="1"/>
    <col min="3" max="3" width="6.08984375" style="24" customWidth="1"/>
    <col min="4" max="4" width="9.08984375" style="24" customWidth="1"/>
    <col min="5" max="5" width="9.90625" style="24" customWidth="1"/>
    <col min="6" max="6" width="15" style="40" customWidth="1"/>
    <col min="7" max="7" width="12" style="26" customWidth="1"/>
    <col min="8" max="8" width="13.90625" style="40" customWidth="1"/>
    <col min="9" max="9" width="11.453125" style="24" customWidth="1"/>
    <col min="10" max="10" width="17.08984375" style="24" bestFit="1" customWidth="1"/>
    <col min="11" max="11" width="50.7265625" style="41" customWidth="1"/>
    <col min="12" max="12" width="8.90625" style="24" customWidth="1"/>
    <col min="13" max="16382" width="21.36328125" style="24"/>
    <col min="16383" max="16383" width="21.36328125" style="24" bestFit="1" customWidth="1"/>
    <col min="16384" max="16384" width="21.36328125" style="24"/>
  </cols>
  <sheetData>
    <row r="1" spans="1:16382" s="111" customFormat="1" ht="48" customHeight="1">
      <c r="A1" s="143" t="s">
        <v>39010</v>
      </c>
      <c r="B1" s="144" t="s">
        <v>39011</v>
      </c>
      <c r="C1" s="144" t="s">
        <v>39012</v>
      </c>
      <c r="D1" s="144" t="s">
        <v>166</v>
      </c>
      <c r="E1" s="144" t="s">
        <v>39013</v>
      </c>
      <c r="F1" s="145" t="s">
        <v>39014</v>
      </c>
      <c r="G1" s="146" t="s">
        <v>39015</v>
      </c>
      <c r="H1" s="145" t="s">
        <v>39016</v>
      </c>
      <c r="I1" s="144" t="s">
        <v>39017</v>
      </c>
      <c r="J1" s="144" t="s">
        <v>39018</v>
      </c>
      <c r="K1" s="144" t="s">
        <v>39019</v>
      </c>
      <c r="L1" s="147"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8" t="s">
        <v>39120</v>
      </c>
      <c r="B2" s="149" t="str">
        <f>IFERROR(VLOOKUP(D2,DB!A:K,11,0),"")</f>
        <v>R6</v>
      </c>
      <c r="C2" s="150">
        <v>1</v>
      </c>
      <c r="D2" s="149" t="s">
        <v>37470</v>
      </c>
      <c r="E2" s="151" t="s">
        <v>39021</v>
      </c>
      <c r="F2" s="152">
        <v>45989.760231481479</v>
      </c>
      <c r="G2" s="153">
        <f ca="1">IFERROR(NOW()-F2,"-")</f>
        <v>0.14826620370877208</v>
      </c>
      <c r="H2" s="154">
        <v>45989.754675925928</v>
      </c>
      <c r="I2" s="149" t="str">
        <f>IFERROR(VLOOKUP(D2,DB!A:F,6,0),"")</f>
        <v>Generator-SG</v>
      </c>
      <c r="J2" s="149" t="str">
        <f>IFERROR(VLOOKUP(D2,DB!A:G,7,0),"")</f>
        <v>Vandalized</v>
      </c>
      <c r="K2" s="155" t="s">
        <v>39121</v>
      </c>
      <c r="L2" s="124" t="str">
        <f>IFERROR(VLOOKUP(D2,DB!A:I,9,0),"")</f>
        <v>Latis</v>
      </c>
    </row>
    <row r="3" spans="1:16382" ht="31.5" customHeight="1">
      <c r="A3" s="119" t="s">
        <v>39122</v>
      </c>
      <c r="B3" s="120" t="str">
        <f>IFERROR(VLOOKUP(D3,DB!A:K,11,0),"")</f>
        <v>R6</v>
      </c>
      <c r="C3" s="121">
        <v>2</v>
      </c>
      <c r="D3" s="120" t="s">
        <v>38999</v>
      </c>
      <c r="E3" s="106" t="s">
        <v>39021</v>
      </c>
      <c r="F3" s="107">
        <v>45989.87400462963</v>
      </c>
      <c r="G3" s="72">
        <f t="shared" ref="G3" ca="1" si="0">IFERROR(NOW()-F3,"-")</f>
        <v>3.4493055558414198E-2</v>
      </c>
      <c r="H3" s="122">
        <v>45989.842187499999</v>
      </c>
      <c r="I3" s="120" t="str">
        <f>IFERROR(VLOOKUP(D3,DB!A:F,6,0),"")</f>
        <v>Generator-SG</v>
      </c>
      <c r="J3" s="120" t="str">
        <f>IFERROR(VLOOKUP(D3,DB!A:G,7,0),"")</f>
        <v>Dead</v>
      </c>
      <c r="K3" s="123" t="s">
        <v>39123</v>
      </c>
      <c r="L3" s="124" t="str">
        <f>IFERROR(VLOOKUP(D3,DB!A:I,9,0),"")</f>
        <v>Latis</v>
      </c>
    </row>
    <row r="4" spans="1:16382" ht="31.5" customHeight="1">
      <c r="A4" s="119" t="s">
        <v>39124</v>
      </c>
      <c r="B4" s="120" t="s">
        <v>5398</v>
      </c>
      <c r="C4" s="121">
        <v>1</v>
      </c>
      <c r="D4" s="120" t="s">
        <v>39125</v>
      </c>
      <c r="E4" s="106" t="s">
        <v>39021</v>
      </c>
      <c r="F4" s="122">
        <v>45989.824872685182</v>
      </c>
      <c r="G4" s="72">
        <f t="shared" ref="G4:G25" ca="1" si="1">IFERROR(NOW()-F4,"-")</f>
        <v>8.3625000006577466E-2</v>
      </c>
      <c r="H4" s="122">
        <v>45989.819328703707</v>
      </c>
      <c r="I4" s="120" t="s">
        <v>39126</v>
      </c>
      <c r="J4" s="120" t="s">
        <v>24</v>
      </c>
      <c r="K4" s="123" t="s">
        <v>39127</v>
      </c>
      <c r="L4" s="124" t="s">
        <v>8145</v>
      </c>
    </row>
    <row r="5" spans="1:16382" ht="31.5" customHeight="1">
      <c r="A5" s="119" t="s">
        <v>39128</v>
      </c>
      <c r="B5" s="120" t="s">
        <v>5398</v>
      </c>
      <c r="C5" s="121">
        <v>1</v>
      </c>
      <c r="D5" s="120" t="s">
        <v>39129</v>
      </c>
      <c r="E5" s="106" t="s">
        <v>39021</v>
      </c>
      <c r="F5" s="122">
        <v>45989.87296296296</v>
      </c>
      <c r="G5" s="72">
        <f t="shared" ca="1" si="1"/>
        <v>3.5534722228476312E-2</v>
      </c>
      <c r="H5" s="142">
        <v>45989.864641203705</v>
      </c>
      <c r="I5" s="120" t="s">
        <v>88</v>
      </c>
      <c r="J5" s="120" t="s">
        <v>10991</v>
      </c>
      <c r="K5" s="123" t="s">
        <v>39127</v>
      </c>
      <c r="L5" s="124" t="s">
        <v>8145</v>
      </c>
    </row>
    <row r="6" spans="1:16382" ht="31.5" customHeight="1">
      <c r="A6" s="119"/>
      <c r="B6" s="120" t="str">
        <f>IFERROR(VLOOKUP(D6,DB!A:K,11,0),"")</f>
        <v/>
      </c>
      <c r="C6" s="121"/>
      <c r="D6" s="120"/>
      <c r="E6" s="106"/>
      <c r="F6" s="122"/>
      <c r="G6" s="72">
        <f t="shared" ca="1" si="1"/>
        <v>45989.908497685188</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06"/>
      <c r="F7" s="122"/>
      <c r="G7" s="72">
        <f t="shared" ca="1" si="1"/>
        <v>45989.908497685188</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06"/>
      <c r="F8" s="122"/>
      <c r="G8" s="72">
        <f t="shared" ca="1" si="1"/>
        <v>45989.908497685188</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06"/>
      <c r="F9" s="122"/>
      <c r="G9" s="72">
        <f t="shared" ca="1" si="1"/>
        <v>45989.908497685188</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06"/>
      <c r="F10" s="122"/>
      <c r="G10" s="72">
        <f t="shared" ca="1" si="1"/>
        <v>45989.908497685188</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06"/>
      <c r="F11" s="122"/>
      <c r="G11" s="72">
        <f t="shared" ca="1" si="1"/>
        <v>45989.908497685188</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06"/>
      <c r="F12" s="122"/>
      <c r="G12" s="72">
        <f t="shared" ca="1" si="1"/>
        <v>45989.908497685188</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18"/>
      <c r="E13" s="106"/>
      <c r="F13" s="122"/>
      <c r="G13" s="72">
        <f t="shared" ca="1" si="1"/>
        <v>45989.908497685188</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06"/>
      <c r="F14" s="122"/>
      <c r="G14" s="72">
        <f t="shared" ca="1" si="1"/>
        <v>45989.908497685188</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06"/>
      <c r="F15" s="122"/>
      <c r="G15" s="72">
        <f t="shared" ca="1" si="1"/>
        <v>45989.908497685188</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06"/>
      <c r="F16" s="122"/>
      <c r="G16" s="72">
        <f t="shared" ca="1" si="1"/>
        <v>45989.908497685188</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06"/>
      <c r="F17" s="122"/>
      <c r="G17" s="72">
        <f t="shared" ca="1" si="1"/>
        <v>45989.908497685188</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06"/>
      <c r="F18" s="122"/>
      <c r="G18" s="72">
        <f t="shared" ca="1" si="1"/>
        <v>45989.908497685188</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06"/>
      <c r="F19" s="122"/>
      <c r="G19" s="72">
        <f t="shared" ca="1" si="1"/>
        <v>45989.908497685188</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06"/>
      <c r="F20" s="122"/>
      <c r="G20" s="72">
        <f t="shared" ca="1" si="1"/>
        <v>45989.908497685188</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18"/>
      <c r="E21" s="106"/>
      <c r="F21" s="122"/>
      <c r="G21" s="72">
        <f t="shared" ca="1" si="1"/>
        <v>45989.908497685188</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06"/>
      <c r="F22" s="122"/>
      <c r="G22" s="72">
        <f t="shared" ca="1" si="1"/>
        <v>45989.908497685188</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06"/>
      <c r="F23" s="122"/>
      <c r="G23" s="72">
        <f t="shared" ca="1" si="1"/>
        <v>45989.908497685188</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06"/>
      <c r="F24" s="122"/>
      <c r="G24" s="72">
        <f t="shared" ca="1" si="1"/>
        <v>45989.908497685188</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06"/>
      <c r="F25" s="122"/>
      <c r="G25" s="72">
        <f t="shared" ca="1" si="1"/>
        <v>45989.908497685188</v>
      </c>
      <c r="H25" s="122"/>
      <c r="I25" s="120" t="str">
        <f>IFERROR(VLOOKUP(D25,DB!A:F,6,0),"")</f>
        <v/>
      </c>
      <c r="J25" s="120" t="str">
        <f>IFERROR(VLOOKUP(D25,DB!A:G,7,0),"")</f>
        <v/>
      </c>
      <c r="K25" s="123"/>
      <c r="L25" s="124" t="str">
        <f>IFERROR(VLOOKUP(D25,DB!A:I,9,0),"")</f>
        <v/>
      </c>
    </row>
  </sheetData>
  <dataValidations count="2">
    <dataValidation allowBlank="1" showInputMessage="1" showErrorMessage="1" sqref="E1" xr:uid="{9E1BC488-8814-4F8A-8DBE-742B3278AB71}"/>
    <dataValidation type="list" allowBlank="1" showInputMessage="1" showErrorMessage="1" sqref="E2:E25" xr:uid="{7E1933C8-8024-402E-B8D8-AAAF1EAB85B2}">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ds:schemaRefs>
    <ds:schemaRef ds:uri="http://schemas.microsoft.com/sharepoint/v3/contenttype/forms"/>
  </ds:schemaRefs>
</ds:datastoreItem>
</file>

<file path=customXml/itemProps2.xml><?xml version="1.0" encoding="utf-8"?>
<ds:datastoreItem xmlns:ds="http://schemas.openxmlformats.org/officeDocument/2006/customXml" ds:itemID="{3447C9B4-C37F-4464-A01E-D3989035D2C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838bcd-15b5-4bea-ad2d-d8d7cbc68659"/>
    <ds:schemaRef ds:uri="a06135b5-7fe7-4891-825b-b06e2ae2966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DB</vt:lpstr>
      <vt:lpstr>R1</vt:lpstr>
      <vt:lpstr>R2</vt:lpstr>
      <vt:lpstr>R3</vt:lpstr>
      <vt:lpstr>R4</vt:lpstr>
      <vt:lpstr>R5</vt:lpstr>
      <vt:lpstr>R6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Tarek Mahran</cp:lastModifiedBy>
  <cp:revision/>
  <dcterms:created xsi:type="dcterms:W3CDTF">2024-04-22T00:44:33Z</dcterms:created>
  <dcterms:modified xsi:type="dcterms:W3CDTF">2025-11-28T18:48:28Z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