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80" documentId="120_S{2AC9BD13-BADA-5192-A53E-5A8FF88502F6}" xr6:coauthVersionLast="47" xr6:coauthVersionMax="47" xr10:uidLastSave="{6AA0C101-6FA0-4E9B-8C7F-C6D8EFCE578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<sst xmlns="http://schemas.openxmlformats.org/spreadsheetml/2006/main" count="181524" uniqueCount="39140">
  <si>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</si>
  <si>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</si>
  <si>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</si>
  <si>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</si>
  <si>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</si>
  <si>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</si>
  <si>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</si>
  <si>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</si>
  <si>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</si>
  <si>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</si>
  <si>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</si>
  <si>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</si>
  <si>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</si>
  <si>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</si>
  <si>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</si>
  <si>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</si>
  <si>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</si>
  <si>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</si>
  <si>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</si>
  <si>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</si>
  <si>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</si>
  <si>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</si>
  <si>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</si>
  <si>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</si>
  <si>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</si>
  <si>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</si>
  <si>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</si>
  <si>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</si>
  <si>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</si>
  <si>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</si>
  <si>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</si>
  <si>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</si>
  <si>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</si>
  <si>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</si>
  <si>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</si>
  <si>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</si>
  <si>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</si>
  <si>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</si>
  <si>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</si>
  <si>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</si>
  <si>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</si>
  <si>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</si>
  <si>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</si>
  <si>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</si>
  <si>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</si>
  <si>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</si>
  <si>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</si>
  <si>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</si>
  <si>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</si>
  <si>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</si>
  <si>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</si>
  <si>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</si>
  <si>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</si>
  <si>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</si>
  <si>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</si>
  <si>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</si>
  <si>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</si>
  <si>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</si>
  <si>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</si>
  <si>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</si>
  <si>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</si>
  <si>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</si>
  <si>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</si>
  <si>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</si>
  <si>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</si>
  <si>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</si>
  <si>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</si>
  <si>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</si>
  <si>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</si>
  <si>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</si>
  <si>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</si>
  <si>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</si>
  <si>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</si>
  <si>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</si>
  <si>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</si>
  <si>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</si>
  <si>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</si>
  <si>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</si>
  <si>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</si>
  <si>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</si>
  <si>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</si>
  <si>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</si>
  <si>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</si>
  <si>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</si>
  <si>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</si>
  <si>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</si>
  <si>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</si>
  <si>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</si>
  <si>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</si>
  <si>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</si>
  <si>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</si>
  <si>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</si>
  <si>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</si>
  <si>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</si>
  <si>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</si>
  <si>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</si>
  <si>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</si>
  <si>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</si>
  <si>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</si>
  <si>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</si>
  <si>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</si>
  <si>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</si>
  <si>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</si>
  <si>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</si>
  <si>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</si>
  <si>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</si>
  <si>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</si>
  <si>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</si>
  <si>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</si>
  <si>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</si>
  <si>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</si>
  <si>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</si>
  <si>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</si>
  <si>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</si>
  <si>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</si>
  <si>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</si>
  <si>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</si>
  <si>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</si>
  <si>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</si>
  <si>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</si>
  <si>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</si>
  <si>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</si>
  <si>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</si>
  <si>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</si>
  <si>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</si>
  <si>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</si>
  <si>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</si>
  <si>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</si>
  <si>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</si>
  <si>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</si>
  <si>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</si>
  <si>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</si>
  <si>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</si>
  <si>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</si>
  <si>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</si>
  <si>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</si>
  <si>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</si>
  <si>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</si>
  <si>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</si>
  <si>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</si>
  <si>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</si>
  <si>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</si>
  <si>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</si>
  <si>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</si>
  <si>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</si>
  <si>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</si>
  <si>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</si>
  <si>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</si>
  <si>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</si>
  <si>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</si>
  <si>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</si>
  <si>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</si>
  <si>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</si>
  <si>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</si>
  <si>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</si>
  <si>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</si>
  <si>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</si>
  <si>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</si>
  <si>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</si>
  <si>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</si>
  <si>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</si>
  <si>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</si>
  <si>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</si>
  <si>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</si>
  <si>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</si>
  <si>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</si>
  <si>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</si>
  <si>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</si>
  <si>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</si>
  <si>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</si>
  <si>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</si>
  <si>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</si>
  <si>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</si>
  <si>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</si>
  <si>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</si>
  <si>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</si>
  <si>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</si>
  <si>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</si>
  <si>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</si>
  <si>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</si>
  <si>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</si>
  <si>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</si>
  <si>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</si>
  <si>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</si>
  <si>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</si>
  <si>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</si>
  <si>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</si>
  <si>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</si>
  <si>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</si>
  <si>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</si>
  <si>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</si>
  <si>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</si>
  <si>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</si>
  <si>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</si>
  <si>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</si>
  <si>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</si>
  <si>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</si>
  <si>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</si>
  <si>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</si>
  <si>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</si>
  <si>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</si>
  <si>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</si>
  <si>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</si>
  <si>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</si>
  <si>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</si>
  <si>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</si>
  <si>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</si>
  <si>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</si>
  <si>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</si>
  <si>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</si>
  <si>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</si>
  <si>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</si>
  <si>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</si>
  <si>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</si>
  <si>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</si>
  <si>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</si>
  <si>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</si>
  <si>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</si>
  <si>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</si>
  <si>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</si>
  <si>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</si>
  <si>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</si>
  <si>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</si>
  <si>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</si>
  <si>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</si>
  <si>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</si>
  <si>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</si>
  <si>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</si>
  <si>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</si>
  <si>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</si>
  <si>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</si>
  <si>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</si>
  <si>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</si>
  <si>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</si>
  <si>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</si>
  <si>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</si>
  <si>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</si>
  <si>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</si>
  <si>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</si>
  <si>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</si>
  <si>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</si>
  <si>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</si>
  <si>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</si>
  <si>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</si>
  <si>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</si>
  <si>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</si>
  <si>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</si>
  <si>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</si>
  <si>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</si>
  <si>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</si>
  <si>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</si>
  <si>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</si>
  <si>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</si>
  <si>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</si>
  <si>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</si>
  <si>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</si>
  <si>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</si>
  <si>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</si>
  <si>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</si>
  <si>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</si>
  <si>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</si>
  <si>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</si>
  <si>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</si>
  <si>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</si>
  <si>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</si>
  <si>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</si>
  <si>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</si>
  <si>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</si>
  <si>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</si>
  <si>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</si>
  <si>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</si>
  <si>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</si>
  <si>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</si>
  <si>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</si>
  <si>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</si>
  <si>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</si>
  <si>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</si>
  <si>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</si>
  <si>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</si>
  <si>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</si>
  <si>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</si>
  <si>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</si>
  <si>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</si>
  <si>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</si>
  <si>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</si>
  <si>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</si>
  <si>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</si>
  <si>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</si>
  <si>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</si>
  <si>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</si>
  <si>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</si>
  <si>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</si>
  <si>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</si>
  <si>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</si>
  <si>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</si>
  <si>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</si>
  <si>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</si>
  <si>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</si>
  <si>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</si>
  <si>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</si>
  <si>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</si>
  <si>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</si>
  <si>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</si>
  <si>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</si>
  <si>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</si>
  <si>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</si>
  <si>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</si>
  <si>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</si>
  <si>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</si>
  <si>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</si>
  <si>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</si>
  <si>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</si>
  <si>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</si>
  <si>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</si>
  <si>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</si>
  <si>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</si>
  <si>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</si>
  <si>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</si>
  <si>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</si>
  <si>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</si>
  <si>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</si>
  <si>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</si>
  <si>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</si>
  <si>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</si>
  <si>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</si>
  <si>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</si>
  <si>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</si>
  <si>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</si>
  <si>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</si>
  <si>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</si>
  <si>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</si>
  <si>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</si>
  <si>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</si>
  <si>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</si>
  <si>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</si>
  <si>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</si>
  <si>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</si>
  <si>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</si>
  <si>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</si>
  <si>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</si>
  <si>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</si>
  <si>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</si>
  <si>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</si>
  <si>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</si>
  <si>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</si>
  <si>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</si>
  <si>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</si>
  <si>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</si>
  <si>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</si>
  <si>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</si>
  <si>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</si>
  <si>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</si>
  <si>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</si>
  <si>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</si>
  <si>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</si>
  <si>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</si>
  <si>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</si>
  <si>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</si>
  <si>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</si>
  <si>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</si>
  <si>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</si>
  <si>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</si>
  <si>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</si>
  <si>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</si>
  <si>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</si>
  <si>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</si>
  <si>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</si>
  <si>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</si>
  <si>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</si>
  <si>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</si>
  <si>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</si>
  <si>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</si>
  <si>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</si>
  <si>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</si>
  <si>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</si>
  <si>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</si>
  <si>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</si>
  <si>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</si>
  <si>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</si>
  <si>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</si>
  <si>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</si>
  <si>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</si>
  <si>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</si>
  <si>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</si>
  <si>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</si>
  <si>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</si>
  <si>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</si>
  <si>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</si>
  <si>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</si>
  <si>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</si>
  <si>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</si>
  <si>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</si>
  <si>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</si>
  <si>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</si>
  <si>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</si>
  <si>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</si>
  <si>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</si>
  <si>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</si>
  <si>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</si>
  <si>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</si>
  <si>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</si>
  <si>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</si>
  <si>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</si>
  <si>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</si>
  <si>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</si>
  <si>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</si>
  <si>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</si>
  <si>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</si>
  <si>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</si>
  <si>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</si>
  <si>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</si>
  <si>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</si>
  <si>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</si>
  <si>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</si>
  <si>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</si>
  <si>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</si>
  <si>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</si>
  <si>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</si>
  <si>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</si>
  <si>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</si>
  <si>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</si>
  <si>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</si>
  <si>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</si>
  <si>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</si>
  <si>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</si>
  <si>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</si>
  <si>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</si>
  <si>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</si>
  <si>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</si>
  <si>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</si>
  <si>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</si>
  <si>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</si>
  <si>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</si>
  <si>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</si>
  <si>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</si>
  <si>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</si>
  <si>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</si>
  <si>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</si>
  <si>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</si>
  <si>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</si>
  <si>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</si>
  <si>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</si>
  <si>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</si>
  <si>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</si>
  <si>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</si>
  <si>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</si>
  <si>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</si>
  <si>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</si>
  <si>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</si>
  <si>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</si>
  <si>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</si>
  <si>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</si>
  <si>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</si>
  <si>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</si>
  <si>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</si>
  <si>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</si>
  <si>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</si>
  <si>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</si>
  <si>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</si>
  <si>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</si>
  <si>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</si>
  <si>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</si>
  <si>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</si>
  <si>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</si>
  <si>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</si>
  <si>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</si>
  <si>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</si>
  <si>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</si>
  <si>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</si>
  <si>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</si>
  <si>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</si>
  <si>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</si>
  <si>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</si>
  <si>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</si>
  <si>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</si>
  <si>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</si>
  <si>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</si>
  <si>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</si>
  <si>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</si>
  <si>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</si>
  <si>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</si>
  <si>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</si>
  <si>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</si>
  <si>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</si>
  <si>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</si>
  <si>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</si>
  <si>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</si>
  <si>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</si>
  <si>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</si>
  <si>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</si>
  <si>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</si>
  <si>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</si>
  <si>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</si>
  <si>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</si>
  <si>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</si>
  <si>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</si>
  <si>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</si>
  <si>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</si>
  <si>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</si>
  <si>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</si>
  <si>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</si>
  <si>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</si>
  <si>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</si>
  <si>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</si>
  <si>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</si>
  <si>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</si>
  <si>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</si>
  <si>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</si>
  <si>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</si>
  <si>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</si>
  <si>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</si>
  <si>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</si>
  <si>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</si>
  <si>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</si>
  <si>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</si>
  <si>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</si>
  <si>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</si>
  <si>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</si>
  <si>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</si>
  <si>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</si>
  <si>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</si>
  <si>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</si>
  <si>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</si>
  <si>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</si>
  <si>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</si>
  <si>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</si>
  <si>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</si>
  <si>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</si>
  <si>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</si>
  <si>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</si>
  <si>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</si>
  <si>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</si>
  <si>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</si>
  <si>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</si>
  <si>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</si>
  <si>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</si>
  <si>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</si>
  <si>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</si>
  <si>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</si>
  <si>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</si>
  <si>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</si>
  <si>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</si>
  <si>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</si>
  <si>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</si>
  <si>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</si>
  <si>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</si>
  <si>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</si>
  <si>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</si>
  <si>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</si>
  <si>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</si>
  <si>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</si>
  <si>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</si>
  <si>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</si>
  <si>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</si>
  <si>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</si>
  <si>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</si>
  <si>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</si>
  <si>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</si>
  <si>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</si>
  <si>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</si>
  <si>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</si>
  <si>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</si>
  <si>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</si>
  <si>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</si>
  <si>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</si>
  <si>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</si>
  <si>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</si>
  <si>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</si>
  <si>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</si>
  <si>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</si>
  <si>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</si>
  <si>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</si>
  <si>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</si>
  <si>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</si>
  <si>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</si>
  <si>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</si>
  <si>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</si>
  <si>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</si>
  <si>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</si>
  <si>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</si>
  <si>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</si>
  <si>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</si>
  <si>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</si>
  <si>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</si>
  <si>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</si>
  <si>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</si>
  <si>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</si>
  <si>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</si>
  <si>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</si>
  <si>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</si>
  <si>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</si>
  <si>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</si>
  <si>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</si>
  <si>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</si>
  <si>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</si>
  <si>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</si>
  <si>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</si>
  <si>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</si>
  <si>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</si>
  <si>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</si>
  <si>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</si>
  <si>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</si>
  <si>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</si>
  <si>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</si>
  <si>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</si>
  <si>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</si>
  <si>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</si>
  <si>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</si>
  <si>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</si>
  <si>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</si>
  <si>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</si>
  <si>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</si>
  <si>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</si>
  <si>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</si>
  <si>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</si>
  <si>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</si>
  <si>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</si>
  <si>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</si>
  <si>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</si>
  <si>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</si>
  <si>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</si>
  <si>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</si>
  <si>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</si>
  <si>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</si>
  <si>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</si>
  <si>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</si>
  <si>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</si>
  <si>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</si>
  <si>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</si>
  <si>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</si>
  <si>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</si>
  <si>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</si>
  <si>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</si>
  <si>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</si>
  <si>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</si>
  <si>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</si>
  <si>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</si>
  <si>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</si>
  <si>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</si>
  <si>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</si>
  <si>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</si>
  <si>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</si>
  <si>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</si>
  <si>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</si>
  <si>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</si>
  <si>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</si>
  <si>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</si>
  <si>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</si>
  <si>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</si>
  <si>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</si>
  <si>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</si>
  <si>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</si>
  <si>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</si>
  <si>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</si>
  <si>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</si>
  <si>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</si>
  <si>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</si>
  <si>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</si>
  <si>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</si>
  <si>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</si>
  <si>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</si>
  <si>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</si>
  <si>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</si>
  <si>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</si>
  <si>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</si>
  <si>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</si>
  <si>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</si>
  <si>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</si>
  <si>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</si>
  <si>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</si>
  <si>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</si>
  <si>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</si>
  <si>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</si>
  <si>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</si>
  <si>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</si>
  <si>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</si>
  <si>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</si>
  <si>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</si>
  <si>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</si>
  <si>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</si>
  <si>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</si>
  <si>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</si>
  <si>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</si>
  <si>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</si>
  <si>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</si>
  <si>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</si>
  <si>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</si>
  <si>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</si>
  <si>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</si>
  <si>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</si>
  <si>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</si>
  <si>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</si>
  <si>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</si>
  <si>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</si>
  <si>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</si>
  <si>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</si>
  <si>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</si>
  <si>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</si>
  <si>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</si>
  <si>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</si>
  <si>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</si>
  <si>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</si>
  <si>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</si>
  <si>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</si>
  <si>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</si>
  <si>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</si>
  <si>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</si>
  <si>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</si>
  <si>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</si>
  <si>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</si>
  <si>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</si>
  <si>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</si>
  <si>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</si>
  <si>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</si>
  <si>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</si>
  <si>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</si>
  <si>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</si>
  <si>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</si>
  <si>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</si>
  <si>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</si>
  <si>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</si>
  <si>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</si>
  <si>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</si>
  <si>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</si>
  <si>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</si>
  <si>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</si>
  <si>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</si>
  <si>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</si>
  <si>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</si>
  <si>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</si>
  <si>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</si>
  <si>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</si>
  <si>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</si>
  <si>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</si>
  <si>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</si>
  <si>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</si>
  <si>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</si>
  <si>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</si>
  <si>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</si>
  <si>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</si>
  <si>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</si>
  <si>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</si>
  <si>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</si>
  <si>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</si>
  <si>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</si>
  <si>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</si>
  <si>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</si>
  <si>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</si>
  <si>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</si>
  <si>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</si>
  <si>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</si>
  <si>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</si>
  <si>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</si>
  <si>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</si>
  <si>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</si>
  <si>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</si>
  <si>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</si>
  <si>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</si>
  <si>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</si>
  <si>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</si>
  <si>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</si>
  <si>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</si>
  <si>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</si>
  <si>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</si>
  <si>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</si>
  <si>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</si>
  <si>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</si>
  <si>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</si>
  <si>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</si>
  <si>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</si>
  <si>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</si>
  <si>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</si>
  <si>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</si>
  <si>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</si>
  <si>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</si>
  <si>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</si>
  <si>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</si>
  <si>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</si>
  <si>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</si>
  <si>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</si>
  <si>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</si>
  <si>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</si>
  <si>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</si>
  <si>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</si>
  <si>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</si>
  <si>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</si>
  <si>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</si>
  <si>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</si>
  <si>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</si>
  <si>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</si>
  <si>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</si>
  <si>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</si>
  <si>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</si>
  <si>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</si>
  <si>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</si>
  <si>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</si>
  <si>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</si>
  <si>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</si>
  <si>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</si>
  <si>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</si>
  <si>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</si>
  <si>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</si>
  <si>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</si>
  <si>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</si>
  <si>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</si>
  <si>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</si>
  <si>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</si>
  <si>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</si>
  <si>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</si>
  <si>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</si>
  <si>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</si>
  <si>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</si>
  <si>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</si>
  <si>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</si>
  <si>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</si>
  <si>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</si>
  <si>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</si>
  <si>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</si>
  <si>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</si>
  <si>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</si>
  <si>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</si>
  <si>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</si>
  <si>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</si>
  <si>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</si>
  <si>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</si>
  <si>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</si>
  <si>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</si>
  <si>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</si>
  <si>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</si>
  <si>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</si>
  <si>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</si>
  <si>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</si>
  <si>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</si>
  <si>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</si>
  <si>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</si>
  <si>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</si>
  <si>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</si>
  <si>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</si>
  <si>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</si>
  <si>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</si>
  <si>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</si>
  <si>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</si>
  <si>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</si>
  <si>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</si>
  <si>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</si>
  <si>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</si>
  <si>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</si>
  <si>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</si>
  <si>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</si>
  <si>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</si>
  <si>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</si>
  <si>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</si>
  <si>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</si>
  <si>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</si>
  <si>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</si>
  <si>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</si>
  <si>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</si>
  <si>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</si>
  <si>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</si>
  <si>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</si>
  <si>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</si>
  <si>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</si>
  <si>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</si>
  <si>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</si>
  <si>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</si>
  <si>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</si>
  <si>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</si>
  <si>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</si>
  <si>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</si>
  <si>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</si>
  <si>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</si>
  <si>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</si>
  <si>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</si>
  <si>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</si>
  <si>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</si>
  <si>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</si>
  <si>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</si>
  <si>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</si>
  <si>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</si>
  <si>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</si>
  <si>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</si>
  <si>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</si>
  <si>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</si>
  <si>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</si>
  <si>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</si>
  <si>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</si>
  <si>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</si>
  <si>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</si>
  <si>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</si>
  <si>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</si>
  <si>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</si>
  <si>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</si>
  <si>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</si>
  <si>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</si>
  <si>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</si>
  <si>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</si>
  <si>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</si>
  <si>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</si>
  <si>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</si>
  <si>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</si>
  <si>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</si>
  <si>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</si>
  <si>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</si>
  <si>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</si>
  <si>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</si>
  <si>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</si>
  <si>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</si>
  <si>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</si>
  <si>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</si>
  <si>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</si>
  <si>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</si>
  <si>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</si>
  <si>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</si>
  <si>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</si>
  <si>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</si>
  <si>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</si>
  <si>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</si>
  <si>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</si>
  <si>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</si>
  <si>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</si>
  <si>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</si>
  <si>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</si>
  <si>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</si>
  <si>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</si>
  <si>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</si>
  <si>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</si>
  <si>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</si>
  <si>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</si>
  <si>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</si>
  <si>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</si>
  <si>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</si>
  <si>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</si>
  <si>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</si>
  <si>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</si>
  <si>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</si>
  <si>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</si>
  <si>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</si>
  <si>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</si>
  <si>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</si>
  <si>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</si>
  <si>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</si>
  <si>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</si>
  <si>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</si>
  <si>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</si>
  <si>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</si>
  <si>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</si>
  <si>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</si>
  <si>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</si>
  <si>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</si>
  <si>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</si>
  <si>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</si>
  <si>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</si>
  <si>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</si>
  <si>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</si>
  <si>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</si>
  <si>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</si>
  <si>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</si>
  <si>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</si>
  <si>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</si>
  <si>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</si>
  <si>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</si>
  <si>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</si>
  <si>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</si>
  <si>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</si>
  <si>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</si>
  <si>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</si>
  <si>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</si>
  <si>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</si>
  <si>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</si>
  <si>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</si>
  <si>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</si>
  <si>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</si>
  <si>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</si>
  <si>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</si>
  <si>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</si>
  <si>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</si>
  <si>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</si>
  <si>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</si>
  <si>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</si>
  <si>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</si>
  <si>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</si>
  <si>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</si>
  <si>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</si>
  <si>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</si>
  <si>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</si>
  <si>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</si>
  <si>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</si>
  <si>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</si>
  <si>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</si>
  <si>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</si>
  <si>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</si>
  <si>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</si>
  <si>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</si>
  <si>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</si>
  <si>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</si>
  <si>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</si>
  <si>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</si>
  <si>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</si>
  <si>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</si>
  <si>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</si>
  <si>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</si>
  <si>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</si>
  <si>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</si>
  <si>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</si>
  <si>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</si>
  <si>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</si>
  <si>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</si>
  <si>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</si>
  <si>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</si>
  <si>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</si>
  <si>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</si>
  <si>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</si>
  <si>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</si>
  <si>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</si>
  <si>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</si>
  <si>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</si>
  <si>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</si>
  <si>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</si>
  <si>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</si>
  <si>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</si>
  <si>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</si>
  <si>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</si>
  <si>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</si>
  <si>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</si>
  <si>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</si>
  <si>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</si>
  <si>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</si>
  <si>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</si>
  <si>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</si>
  <si>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</si>
  <si>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</si>
  <si>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</si>
  <si>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</si>
  <si>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</si>
  <si>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</si>
  <si>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</si>
  <si>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</si>
  <si>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</si>
  <si>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</si>
  <si>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</si>
  <si>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</si>
  <si>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</si>
  <si>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</si>
  <si>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</si>
  <si>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</si>
  <si>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</si>
  <si>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</si>
  <si>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</si>
  <si>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</si>
  <si>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</si>
  <si>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</si>
  <si>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</si>
  <si>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</si>
  <si>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</si>
  <si>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</si>
  <si>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</si>
  <si>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</si>
  <si>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</si>
  <si>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</si>
  <si>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</si>
  <si>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</si>
  <si>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</si>
  <si>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</si>
  <si>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</si>
  <si>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</si>
  <si>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</si>
  <si>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</si>
  <si>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</si>
  <si>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</si>
  <si>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</si>
  <si>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</si>
  <si>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</si>
  <si>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</si>
  <si>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</si>
  <si>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</si>
  <si>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</si>
  <si>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</si>
  <si>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</si>
  <si>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</si>
  <si>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</si>
  <si>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</si>
  <si>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</si>
  <si>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</si>
  <si>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</si>
  <si>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</si>
  <si>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</si>
  <si>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</si>
  <si>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</si>
  <si>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</si>
  <si>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</si>
  <si>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</si>
  <si>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</si>
  <si>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</si>
  <si>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</si>
  <si>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</si>
  <si>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</si>
  <si>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</si>
  <si>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</si>
  <si>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</si>
  <si>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</si>
  <si>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</si>
  <si>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</si>
  <si>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</si>
  <si>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</si>
  <si>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</si>
  <si>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</si>
  <si>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</si>
  <si>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</si>
  <si>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</si>
  <si>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</si>
  <si>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</si>
  <si>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</si>
  <si>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</si>
  <si>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</si>
  <si>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</si>
  <si>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</si>
  <si>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</si>
  <si>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</si>
  <si>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</si>
  <si>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</si>
  <si>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</si>
  <si>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</si>
  <si>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</si>
  <si>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</si>
  <si>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</si>
  <si>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</si>
  <si>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</si>
  <si>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</si>
  <si>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</si>
  <si>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</si>
  <si>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</si>
  <si>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</si>
  <si>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</si>
  <si>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</si>
  <si>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</si>
  <si>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</si>
  <si>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</si>
  <si>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</si>
  <si>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</si>
  <si>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</si>
  <si>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</si>
  <si>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</si>
  <si>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</si>
  <si>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</si>
  <si>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</si>
  <si>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</si>
  <si>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</si>
  <si>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</si>
  <si>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</si>
  <si>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</si>
  <si>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</si>
  <si>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</si>
  <si>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</si>
  <si>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</si>
  <si>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</si>
  <si>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</si>
  <si>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</si>
  <si>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</si>
  <si>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</si>
  <si>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</si>
  <si>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</si>
  <si>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</si>
  <si>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</si>
  <si>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</si>
  <si>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</si>
  <si>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</si>
  <si>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</si>
  <si>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</si>
  <si>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</si>
  <si>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</si>
  <si>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</si>
  <si>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</si>
  <si>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</si>
  <si>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</si>
  <si>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</si>
  <si>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</si>
  <si>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</si>
  <si>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</si>
  <si>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</si>
  <si>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</si>
  <si>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</si>
  <si>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</si>
  <si>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</si>
  <si>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</si>
  <si>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</si>
  <si>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</si>
  <si>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</si>
  <si>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</si>
  <si>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</si>
  <si>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</si>
  <si>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</si>
  <si>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</si>
  <si>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</si>
  <si>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</si>
  <si>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</si>
  <si>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</si>
  <si>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</si>
  <si>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</si>
  <si>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</si>
  <si>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</si>
  <si>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</si>
  <si>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</si>
  <si>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</si>
  <si>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</si>
  <si>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</si>
  <si>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</si>
  <si>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</si>
  <si>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</si>
  <si>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</si>
  <si>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</si>
  <si>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</si>
  <si>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</si>
  <si>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</si>
  <si>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</si>
  <si>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</si>
  <si>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</si>
  <si>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</si>
  <si>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</si>
  <si>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</si>
  <si>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</si>
  <si>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</si>
  <si>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</si>
  <si>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</si>
  <si>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</si>
  <si>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</si>
  <si>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</si>
  <si>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</si>
  <si>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</si>
  <si>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</si>
  <si>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</si>
  <si>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</si>
  <si>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</si>
  <si>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</si>
  <si>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</si>
  <si>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</si>
  <si>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</si>
  <si>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</si>
  <si>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</si>
  <si>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</si>
  <si>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</si>
  <si>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</si>
  <si>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</si>
  <si>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</si>
  <si>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</si>
  <si>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</si>
  <si>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</si>
  <si>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</si>
  <si>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</si>
  <si>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</si>
  <si>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</si>
  <si>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</si>
  <si>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</si>
  <si>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</si>
  <si>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</si>
  <si>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</si>
  <si>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</si>
  <si>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</si>
  <si>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</si>
  <si>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</si>
  <si>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</si>
  <si>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</si>
  <si>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</si>
  <si>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</si>
  <si>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</si>
  <si>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</si>
  <si>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</si>
  <si>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</si>
  <si>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</si>
  <si>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</si>
  <si>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</si>
  <si>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</si>
  <si>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</si>
  <si>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</si>
  <si>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</si>
  <si>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</si>
  <si>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</si>
  <si>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</si>
  <si>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</si>
  <si>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</si>
  <si>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</si>
  <si>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</si>
  <si>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</si>
  <si>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</si>
  <si>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</si>
  <si>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</si>
  <si>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</si>
  <si>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</si>
  <si>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</si>
  <si>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</si>
  <si>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</si>
  <si>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</si>
  <si>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</si>
  <si>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</si>
  <si>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</si>
  <si>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</si>
  <si>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</si>
  <si>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</si>
  <si>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</si>
  <si>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</si>
  <si>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</si>
  <si>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</si>
  <si>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</si>
  <si>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</si>
  <si>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</si>
  <si>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</si>
  <si>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</si>
  <si>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</si>
  <si>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</si>
  <si>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</si>
  <si>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</si>
  <si>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</si>
  <si>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</si>
  <si>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</si>
  <si>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</si>
  <si>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</si>
  <si>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</si>
  <si>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</si>
  <si>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</si>
  <si>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</si>
  <si>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</si>
  <si>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</si>
  <si>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</si>
  <si>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</si>
  <si>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</si>
  <si>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</si>
  <si>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</si>
  <si>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</si>
  <si>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</si>
  <si>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</si>
  <si>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</si>
  <si>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</si>
  <si>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</si>
  <si>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</si>
  <si>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</si>
  <si>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</si>
  <si>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</si>
  <si>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</si>
  <si>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</si>
  <si>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</si>
  <si>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</si>
  <si>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</si>
  <si>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</si>
  <si>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</si>
  <si>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</si>
  <si>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</si>
  <si>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</si>
  <si>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</si>
  <si>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</si>
  <si>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</si>
  <si>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</si>
  <si>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</si>
  <si>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</si>
  <si>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</si>
  <si>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</si>
  <si>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</si>
  <si>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</si>
  <si>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</si>
  <si>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</si>
  <si>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</si>
  <si>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</si>
  <si>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</si>
  <si>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</si>
  <si>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</si>
  <si>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</si>
  <si>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</si>
  <si>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</si>
  <si>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</si>
  <si>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</si>
  <si>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</si>
  <si>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</si>
  <si>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</si>
  <si>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</si>
  <si>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</si>
  <si>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</si>
  <si>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</si>
  <si>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</si>
  <si>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</si>
  <si>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</si>
  <si>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</si>
  <si>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</si>
  <si>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</si>
  <si>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</si>
  <si>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</si>
  <si>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</si>
  <si>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</si>
  <si>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</si>
  <si>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</si>
  <si>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</si>
  <si>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</si>
  <si>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</si>
  <si>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</si>
  <si>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</si>
  <si>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</si>
  <si>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</si>
  <si>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</si>
  <si>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</si>
  <si>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</si>
  <si>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</si>
  <si>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</si>
  <si>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</si>
  <si>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</si>
  <si>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</si>
  <si>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</si>
  <si>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</si>
  <si>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</si>
  <si>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</si>
  <si>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</si>
  <si>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</si>
  <si>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</si>
  <si>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</si>
  <si>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</si>
  <si>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</si>
  <si>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</si>
  <si>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</si>
  <si>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</si>
  <si>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</si>
  <si>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</si>
  <si>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</si>
  <si>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</si>
  <si>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</si>
  <si>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</si>
  <si>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</si>
  <si>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</si>
  <si>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</si>
  <si>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</si>
  <si>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</si>
  <si>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</si>
  <si>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</si>
  <si>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</si>
  <si>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</si>
  <si>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</si>
  <si>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</si>
  <si>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</si>
  <si>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</si>
  <si>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</si>
  <si>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</si>
  <si>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</si>
  <si>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</si>
  <si>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</si>
  <si>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</si>
  <si>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</si>
  <si>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</si>
  <si>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</si>
  <si>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</si>
  <si>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</si>
  <si>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</si>
  <si>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</si>
  <si>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</si>
  <si>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</si>
  <si>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</si>
  <si>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</si>
  <si>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</si>
  <si>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</si>
  <si>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</si>
  <si>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</si>
  <si>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</si>
  <si>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</si>
  <si>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</si>
  <si>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</si>
  <si>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</si>
  <si>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</si>
  <si>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</si>
  <si>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</si>
  <si>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</si>
  <si>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</si>
  <si>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</si>
  <si>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</si>
  <si>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</si>
  <si>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</si>
  <si>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</si>
  <si>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</si>
  <si>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</si>
  <si>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</si>
  <si>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</si>
  <si>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</si>
  <si>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</si>
  <si>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</si>
  <si>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</si>
  <si>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</si>
  <si>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</si>
  <si>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</si>
  <si>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</si>
  <si>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</si>
  <si>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</si>
  <si>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</si>
  <si>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</si>
  <si>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</si>
  <si>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</si>
  <si>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</si>
  <si>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</si>
  <si>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</si>
  <si>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</si>
  <si>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</si>
  <si>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</si>
  <si>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</si>
  <si>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</si>
  <si>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</si>
  <si>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</si>
  <si>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</si>
  <si>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</si>
  <si>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</si>
  <si>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</si>
  <si>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</si>
  <si>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</si>
  <si>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</si>
  <si>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</si>
  <si>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</si>
  <si>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</si>
  <si>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</si>
  <si>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</si>
  <si>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</si>
  <si>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</si>
  <si>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</si>
  <si>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</si>
  <si>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</si>
  <si>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</si>
  <si>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</si>
  <si>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</si>
  <si>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</si>
  <si>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</si>
  <si>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</si>
  <si>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</si>
  <si>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</si>
  <si>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</si>
  <si>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</si>
  <si>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</si>
  <si>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</si>
  <si>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</si>
  <si>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</si>
  <si>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</si>
  <si>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</si>
  <si>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</si>
  <si>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</si>
  <si>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</si>
  <si>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</si>
  <si>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</si>
  <si>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</si>
  <si>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</si>
  <si>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</si>
  <si>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</si>
  <si>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</si>
  <si>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</si>
  <si>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</si>
  <si>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</si>
  <si>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</si>
  <si>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</si>
  <si>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</si>
  <si>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</si>
  <si>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</si>
  <si>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</si>
  <si>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</si>
  <si>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</si>
  <si>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</si>
  <si>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</si>
  <si>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</si>
  <si>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</si>
  <si>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</si>
  <si>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</si>
  <si>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</si>
  <si>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</si>
  <si>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</si>
  <si>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</si>
  <si>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</si>
  <si>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</si>
  <si>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</si>
  <si>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</si>
  <si>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</si>
  <si>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</si>
  <si>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</si>
  <si>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</si>
  <si>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</si>
  <si>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</si>
  <si>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</si>
  <si>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</si>
  <si>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</si>
  <si>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</si>
  <si>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</si>
  <si>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</si>
  <si>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</si>
  <si>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</si>
  <si>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</si>
  <si>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</si>
  <si>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</si>
  <si>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</si>
  <si>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</si>
  <si>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</si>
  <si>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</si>
  <si>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</si>
  <si>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</si>
  <si>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</si>
  <si>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</si>
  <si>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</si>
  <si>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</si>
  <si>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</si>
  <si>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</si>
  <si>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</si>
  <si>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</si>
  <si>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</si>
  <si>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</si>
  <si>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</si>
  <si>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</si>
  <si>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</si>
  <si>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</si>
  <si>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</si>
  <si>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</si>
  <si>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</si>
  <si>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</si>
  <si>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</si>
  <si>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</si>
  <si>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</si>
  <si>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</si>
  <si>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</si>
  <si>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</si>
  <si>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</si>
  <si>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</si>
  <si>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</si>
  <si>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</si>
  <si>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</si>
  <si>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</si>
  <si>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</si>
  <si>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</si>
  <si>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</si>
  <si>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</si>
  <si>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</si>
  <si>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</si>
  <si>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</si>
  <si>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</si>
  <si>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</si>
  <si>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</si>
  <si>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</si>
  <si>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</si>
  <si>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</si>
  <si>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</si>
  <si>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</si>
  <si>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</si>
  <si>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</si>
  <si>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</si>
  <si>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</si>
  <si>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</si>
  <si>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</si>
  <si>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</si>
  <si>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</si>
  <si>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</si>
  <si>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</si>
  <si>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</si>
  <si>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</si>
  <si>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</si>
  <si>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</si>
  <si>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</si>
  <si>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</si>
  <si>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</si>
  <si>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</si>
  <si>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</si>
  <si>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</si>
  <si>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</si>
  <si>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</si>
  <si>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</si>
  <si>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</si>
  <si>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</si>
  <si>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</si>
  <si>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</si>
  <si>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</si>
  <si>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</si>
  <si>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</si>
  <si>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</si>
  <si>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</si>
  <si>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</si>
  <si>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</si>
  <si>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</si>
  <si>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</si>
  <si>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</si>
  <si>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</si>
  <si>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</si>
  <si>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</si>
  <si>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</si>
  <si>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</si>
  <si>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</si>
  <si>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</si>
  <si>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</si>
  <si>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</si>
  <si>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</si>
  <si>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</si>
  <si>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</si>
  <si>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</si>
  <si>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</si>
  <si>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</si>
  <si>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</si>
  <si>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</si>
  <si>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</si>
  <si>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</si>
  <si>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</si>
  <si>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</si>
  <si>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</si>
  <si>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</si>
  <si>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</si>
  <si>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</si>
  <si>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</si>
  <si>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</si>
  <si>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</si>
  <si>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</si>
  <si>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</si>
  <si>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</si>
  <si>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</si>
  <si>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</si>
  <si>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</si>
  <si>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</si>
  <si>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</si>
  <si>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</si>
  <si>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</si>
  <si>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</si>
  <si>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</si>
  <si>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</si>
  <si>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</si>
  <si>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</si>
  <si>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</si>
  <si>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</si>
  <si>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</si>
  <si>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</si>
  <si>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</si>
  <si>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</si>
  <si>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</si>
  <si>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</si>
  <si>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</si>
  <si>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</si>
  <si>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</si>
  <si>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</si>
  <si>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</si>
  <si>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</si>
  <si>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</si>
  <si>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</si>
  <si>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</si>
  <si>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</si>
  <si>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</si>
  <si>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</si>
  <si>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</si>
  <si>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</si>
  <si>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</si>
  <si>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</si>
  <si>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</si>
  <si>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</si>
  <si>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</si>
  <si>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</si>
  <si>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</si>
  <si>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</si>
  <si>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</si>
  <si>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</si>
  <si>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</si>
  <si>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</si>
  <si>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</si>
  <si>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</si>
  <si>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</si>
  <si>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</si>
  <si>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</si>
  <si>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</si>
  <si>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</si>
  <si>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</si>
  <si>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</si>
  <si>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</si>
  <si>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</si>
  <si>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</si>
  <si>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</si>
  <si>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</si>
  <si>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</si>
  <si>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</si>
  <si>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</si>
  <si>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</si>
  <si>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</si>
  <si>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</si>
  <si>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</si>
  <si>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</si>
  <si>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</si>
  <si>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</si>
  <si>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</si>
  <si>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</si>
  <si>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</si>
  <si>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</si>
  <si>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</si>
  <si>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</si>
  <si>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</si>
  <si>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</si>
  <si>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</si>
  <si>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</si>
  <si>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</si>
  <si>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</si>
  <si>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</si>
  <si>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</si>
  <si>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</si>
  <si>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</si>
  <si>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</si>
  <si>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</si>
  <si>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</si>
  <si>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</si>
  <si>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</si>
  <si>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</si>
  <si>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</si>
  <si>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</si>
  <si>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</si>
  <si>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</si>
  <si>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</si>
  <si>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</si>
  <si>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</si>
  <si>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</si>
  <si>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</si>
  <si>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</si>
  <si>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</si>
  <si>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</si>
  <si>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</si>
  <si>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</si>
  <si>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</si>
  <si>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</si>
  <si>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</si>
  <si>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</si>
  <si>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</si>
  <si>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</si>
  <si>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</si>
  <si>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</si>
  <si>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</si>
  <si>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</si>
  <si>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</si>
  <si>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</si>
  <si>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</si>
  <si>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</si>
  <si>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</si>
  <si>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</si>
  <si>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</si>
  <si>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</si>
  <si>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</si>
  <si>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</si>
  <si>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</si>
  <si>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</si>
  <si>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</si>
  <si>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</si>
  <si>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</si>
  <si>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</si>
  <si>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</si>
  <si>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</si>
  <si>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</si>
  <si>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</si>
  <si>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</si>
  <si>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</si>
  <si>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</si>
  <si>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</si>
  <si>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</si>
  <si>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</si>
  <si>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</si>
  <si>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</si>
  <si>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</si>
  <si>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</si>
  <si>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</si>
  <si>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</si>
  <si>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</si>
  <si>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</si>
  <si>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</si>
  <si>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</si>
  <si>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</si>
  <si>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</si>
  <si>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</si>
  <si>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</si>
  <si>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</si>
  <si>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</si>
  <si>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</si>
  <si>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</si>
  <si>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</si>
  <si>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</si>
  <si>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</si>
  <si>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</si>
  <si>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</si>
  <si>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</si>
  <si>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</si>
  <si>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</si>
  <si>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</si>
  <si>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</si>
  <si>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</si>
  <si>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</si>
  <si>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</si>
  <si>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</si>
  <si>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</si>
  <si>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</si>
  <si>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</si>
  <si>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</si>
  <si>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</si>
  <si>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</si>
  <si>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</si>
  <si>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</si>
  <si>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</si>
  <si>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</si>
  <si>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</si>
  <si>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</si>
  <si>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</si>
  <si>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</si>
  <si>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</si>
  <si>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</si>
  <si>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</si>
  <si>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</si>
  <si>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</si>
  <si>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</si>
  <si>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</si>
  <si>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</si>
  <si>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</si>
  <si>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</si>
  <si>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</si>
  <si>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</si>
  <si>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</si>
  <si>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</si>
  <si>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</si>
  <si>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</si>
  <si>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</si>
  <si>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</si>
  <si>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</si>
  <si>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</si>
  <si>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</si>
  <si>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</si>
  <si>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</si>
  <si>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</si>
  <si>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</si>
  <si>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</si>
  <si>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</si>
  <si>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</si>
  <si>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</si>
  <si>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</si>
  <si>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</si>
  <si>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</si>
  <si>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</si>
  <si>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</si>
  <si>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</si>
  <si>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</si>
  <si>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</si>
  <si>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</si>
  <si>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</si>
  <si>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</si>
  <si>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</si>
  <si>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</si>
  <si>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</si>
  <si>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</si>
  <si>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</si>
  <si>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</si>
  <si>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</si>
  <si>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</si>
  <si>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</si>
  <si>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</si>
  <si>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</si>
  <si>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</si>
  <si>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</si>
  <si>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</si>
  <si>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</si>
  <si>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</si>
  <si>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</si>
  <si>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</si>
  <si>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</si>
  <si>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</si>
  <si>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</si>
  <si>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</si>
  <si>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</si>
  <si>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</si>
  <si>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</si>
  <si>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</si>
  <si>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</si>
  <si>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</si>
  <si>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</si>
  <si>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</si>
  <si>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</si>
  <si>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</si>
  <si>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</si>
  <si>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</si>
  <si>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</si>
  <si>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</si>
  <si>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</si>
  <si>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</si>
  <si>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</si>
  <si>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</si>
  <si>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</si>
  <si>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</si>
  <si>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</si>
  <si>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</si>
  <si>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</si>
  <si>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</si>
  <si>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</si>
  <si>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</si>
  <si>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</si>
  <si>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</si>
  <si>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</si>
  <si>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</si>
  <si>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</si>
  <si>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</si>
  <si>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</si>
  <si>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</si>
  <si>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</si>
  <si>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</si>
  <si>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</si>
  <si>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</si>
  <si>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</si>
  <si>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</si>
  <si>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</si>
  <si>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</si>
  <si>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</si>
  <si>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</si>
  <si>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</si>
  <si>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</si>
  <si>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</si>
  <si>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</si>
  <si>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</si>
  <si>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</si>
  <si>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</si>
  <si>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</si>
  <si>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</si>
  <si>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</si>
  <si>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</si>
  <si>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</si>
  <si>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</si>
  <si>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</si>
  <si>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</si>
  <si>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</si>
  <si>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</si>
  <si>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</si>
  <si>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</si>
  <si>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</si>
  <si>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</si>
  <si>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</si>
  <si>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</si>
  <si>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</si>
  <si>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</si>
  <si>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</si>
  <si>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</si>
  <si>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</si>
  <si>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</si>
  <si>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</si>
  <si>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</si>
  <si>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</si>
  <si>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</si>
  <si>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</si>
  <si>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</si>
  <si>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</si>
  <si>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</si>
  <si>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</si>
  <si>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</si>
  <si>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</si>
  <si>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</si>
  <si>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</si>
  <si>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</si>
  <si>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</si>
  <si>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</si>
  <si>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</si>
  <si>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</si>
  <si>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</si>
  <si>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</si>
  <si>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</si>
  <si>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</si>
  <si>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</si>
  <si>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</si>
  <si>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</si>
  <si>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</si>
  <si>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</si>
  <si>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</si>
  <si>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</si>
  <si>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</si>
  <si>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</si>
  <si>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</si>
  <si>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</si>
  <si>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</si>
  <si>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</si>
  <si>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</si>
  <si>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</si>
  <si>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</si>
  <si>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</si>
  <si>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</si>
  <si>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</si>
  <si>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</si>
  <si>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</si>
  <si>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</si>
  <si>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</si>
  <si>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</si>
  <si>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</si>
  <si>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</si>
  <si>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</si>
  <si>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</si>
  <si>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</si>
  <si>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</si>
  <si>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</si>
  <si>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</si>
  <si>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</si>
  <si>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</si>
  <si>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</si>
  <si>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</si>
  <si>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</si>
  <si>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</si>
  <si>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</si>
  <si>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</si>
  <si>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</si>
  <si>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</si>
  <si>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</si>
  <si>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</si>
  <si>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</si>
  <si>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</si>
  <si>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</si>
  <si>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</si>
  <si>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</si>
  <si>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</si>
  <si>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</si>
  <si>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</si>
  <si>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</si>
  <si>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</si>
  <si>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</si>
  <si>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</si>
  <si>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</si>
  <si>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</si>
  <si>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</si>
  <si>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</si>
  <si>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</si>
  <si>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</si>
  <si>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</si>
  <si>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</si>
  <si>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</si>
  <si>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</si>
  <si>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</si>
  <si>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</si>
  <si>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</si>
  <si>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</si>
  <si>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</si>
  <si>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</si>
  <si>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</si>
  <si>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</si>
  <si>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</si>
  <si>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</si>
  <si>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</si>
  <si>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</si>
  <si>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</si>
  <si>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</si>
  <si>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</si>
  <si>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</si>
  <si>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</si>
  <si>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</si>
  <si>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</si>
  <si>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</si>
  <si>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</si>
  <si>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</si>
  <si>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</si>
  <si>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</si>
  <si>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</si>
  <si>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</si>
  <si>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</si>
  <si>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</si>
  <si>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</si>
  <si>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</si>
  <si>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</si>
  <si>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</si>
  <si>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</si>
  <si>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</si>
  <si>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</si>
  <si>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</si>
  <si>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</si>
  <si>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</si>
  <si>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</si>
  <si>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</si>
  <si>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</si>
  <si>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</si>
  <si>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</si>
  <si>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</si>
  <si>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</si>
  <si>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</si>
  <si>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</si>
  <si>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</si>
  <si>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</si>
  <si>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</si>
  <si>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</si>
  <si>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</si>
  <si>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</si>
  <si>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</si>
  <si>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</si>
  <si>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</si>
  <si>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</si>
  <si>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</si>
  <si>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</si>
  <si>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</si>
  <si>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</si>
  <si>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</si>
  <si>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</si>
  <si>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</si>
  <si>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</si>
  <si>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</si>
  <si>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</si>
  <si>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</si>
  <si>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</si>
  <si>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</si>
  <si>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</si>
  <si>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</si>
  <si>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</si>
  <si>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</si>
  <si>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</si>
  <si>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</si>
  <si>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</si>
  <si>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</si>
  <si>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</si>
  <si>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</si>
  <si>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</si>
  <si>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</si>
  <si>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</si>
  <si>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</si>
  <si>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</si>
  <si>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</si>
  <si>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</si>
  <si>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</si>
  <si>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</si>
  <si>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</si>
  <si>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</si>
  <si>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</si>
  <si>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</si>
  <si>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</si>
  <si>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</si>
  <si>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</si>
  <si>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</si>
  <si>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</si>
  <si>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</si>
  <si>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</si>
  <si>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</si>
  <si>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</si>
  <si>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</si>
  <si>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</si>
  <si>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</si>
  <si>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</si>
  <si>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</si>
  <si>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</si>
  <si>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</si>
  <si>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</si>
  <si>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</si>
  <si>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</si>
  <si>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</si>
  <si>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</si>
  <si>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</si>
  <si>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</si>
  <si>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</si>
  <si>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</si>
  <si>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</si>
  <si>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</si>
  <si>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</si>
  <si>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</si>
  <si>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</si>
  <si>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</si>
  <si>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</si>
  <si>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</si>
  <si>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</si>
  <si>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</si>
  <si>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</si>
  <si>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</si>
  <si>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</si>
  <si>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</si>
  <si>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</si>
  <si>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</si>
  <si>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</si>
  <si>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</si>
  <si>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</si>
  <si>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</si>
  <si>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</si>
  <si>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</si>
  <si>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</si>
  <si>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</si>
  <si>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</si>
  <si>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</si>
  <si>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</si>
  <si>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</si>
  <si>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</si>
  <si>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</si>
  <si>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</si>
  <si>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</si>
  <si>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</si>
  <si>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</si>
  <si>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</si>
  <si>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</si>
  <si>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</si>
  <si>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</si>
  <si>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</si>
  <si>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</si>
  <si>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</si>
  <si>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</si>
  <si>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</si>
  <si>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</si>
  <si>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</si>
  <si>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</si>
  <si>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</si>
  <si>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</si>
  <si>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</si>
  <si>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</si>
  <si>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</si>
  <si>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</si>
  <si>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</si>
  <si>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</si>
  <si>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</si>
  <si>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</si>
  <si>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</si>
  <si>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</si>
  <si>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</si>
  <si>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</si>
  <si>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</si>
  <si>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</si>
  <si>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</si>
  <si>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</si>
  <si>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</si>
  <si>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</si>
  <si>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</si>
  <si>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</si>
  <si>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</si>
  <si>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</si>
  <si>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</si>
  <si>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</si>
  <si>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</si>
  <si>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</si>
  <si>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</si>
  <si>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</si>
  <si>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</si>
  <si>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</si>
  <si>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</si>
  <si>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</si>
  <si>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</si>
  <si>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</si>
  <si>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</si>
  <si>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</si>
  <si>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</si>
  <si>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</si>
  <si>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</si>
  <si>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</si>
  <si>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</si>
  <si>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</si>
  <si>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</si>
  <si>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</si>
  <si>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</si>
  <si>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</si>
  <si>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</si>
  <si>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</si>
  <si>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</si>
  <si>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</si>
  <si>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</si>
  <si>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</si>
  <si>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</si>
  <si>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</si>
  <si>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</si>
  <si>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</si>
  <si>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</si>
  <si>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</si>
  <si>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</si>
  <si>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</si>
  <si>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</si>
  <si>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</si>
  <si>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</si>
  <si>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</si>
  <si>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</si>
  <si>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</si>
  <si>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</si>
  <si>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</si>
  <si>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</si>
  <si>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</si>
  <si>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</si>
  <si>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</si>
  <si>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</si>
  <si>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</si>
  <si>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</si>
  <si>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</si>
  <si>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</si>
  <si>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</si>
  <si>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</si>
  <si>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</si>
  <si>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</si>
  <si>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</si>
  <si>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</si>
  <si>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</si>
  <si>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</si>
  <si>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</si>
  <si>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</si>
  <si>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</si>
  <si>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</si>
  <si>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</si>
  <si>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</si>
  <si>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</si>
  <si>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</si>
  <si>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</si>
  <si>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</si>
  <si>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</si>
  <si>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</si>
  <si>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</si>
  <si>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</si>
  <si>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</si>
  <si>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</si>
  <si>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</si>
  <si>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</si>
  <si>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</si>
  <si>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</si>
  <si>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</si>
  <si>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</si>
  <si>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</si>
  <si>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</si>
  <si>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</si>
  <si>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</si>
  <si>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</si>
  <si>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</si>
  <si>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</si>
  <si>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</si>
  <si>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</si>
  <si>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</si>
  <si>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</si>
  <si>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</si>
  <si>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</si>
  <si>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</si>
  <si>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</si>
  <si>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</si>
  <si>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</si>
  <si>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</si>
  <si>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</si>
  <si>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</si>
  <si>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</si>
  <si>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</si>
  <si>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</si>
  <si>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</si>
  <si>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</si>
  <si>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</si>
  <si>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</si>
  <si>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</si>
  <si>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</si>
  <si>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</si>
  <si>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</si>
  <si>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</si>
  <si>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</si>
  <si>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</si>
  <si>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</si>
  <si>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</si>
  <si>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</si>
  <si>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</si>
  <si>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</si>
  <si>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</si>
  <si>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</si>
  <si>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</si>
  <si>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</si>
  <si>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</si>
  <si>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</si>
  <si>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</si>
  <si>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</si>
  <si>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</si>
  <si>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</si>
  <si>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</si>
  <si>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</si>
  <si>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</si>
  <si>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</si>
  <si>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</si>
  <si>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</si>
  <si>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</si>
  <si>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</si>
  <si>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</si>
  <si>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</si>
  <si>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</si>
  <si>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</si>
  <si>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</si>
  <si>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</si>
  <si>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</si>
  <si>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</si>
  <si>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</si>
  <si>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</si>
  <si>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</si>
  <si>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</si>
  <si>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</si>
  <si>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</si>
  <si>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</si>
  <si>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</si>
  <si>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</si>
  <si>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</si>
  <si>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</si>
  <si>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</si>
  <si>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</si>
  <si>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</si>
  <si>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</si>
  <si>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</si>
  <si>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</si>
  <si>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</si>
  <si>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</si>
  <si>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</si>
  <si>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</si>
  <si>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</si>
  <si>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</si>
  <si>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</si>
  <si>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</si>
  <si>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</si>
  <si>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</si>
  <si>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</si>
  <si>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</si>
  <si>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</si>
  <si>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</si>
  <si>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</si>
  <si>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</si>
  <si>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</si>
  <si>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</si>
  <si>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</si>
  <si>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</si>
  <si>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</si>
  <si>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</si>
  <si>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</si>
  <si>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</si>
  <si>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</si>
  <si>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</si>
  <si>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</si>
  <si>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</si>
  <si>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</si>
  <si>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</si>
  <si>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</si>
  <si>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</si>
  <si>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</si>
  <si>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</si>
  <si>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</si>
  <si>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</si>
  <si>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</si>
  <si>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</si>
  <si>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</si>
  <si>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</si>
  <si>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</si>
  <si>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</si>
  <si>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</si>
  <si>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</si>
  <si>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</si>
  <si>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</si>
  <si>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</si>
  <si>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</si>
  <si>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</si>
  <si>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</si>
  <si>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</si>
  <si>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</si>
  <si>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</si>
  <si>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</si>
  <si>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</si>
  <si>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</si>
  <si>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</si>
  <si>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</si>
  <si>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</si>
  <si>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</si>
  <si>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</si>
  <si>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</si>
  <si>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</si>
  <si>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</si>
  <si>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</si>
  <si>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</si>
  <si>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</si>
  <si>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</si>
  <si>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</si>
  <si>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</si>
  <si>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</si>
  <si>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</si>
  <si>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</si>
  <si>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</si>
  <si>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</si>
  <si>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</si>
  <si>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</si>
  <si>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</si>
  <si>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</si>
  <si>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</si>
  <si>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</si>
  <si>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</si>
  <si>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</si>
  <si>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</si>
  <si>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</si>
  <si>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</si>
  <si>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</si>
  <si>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</si>
  <si>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</si>
  <si>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</si>
  <si>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</si>
  <si>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</si>
  <si>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</si>
  <si>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</si>
  <si>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</si>
  <si>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</si>
  <si>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</si>
  <si>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</si>
  <si>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</si>
  <si>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</si>
  <si>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</si>
  <si>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</si>
  <si>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</si>
  <si>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</si>
  <si>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</si>
  <si>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</si>
  <si>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</si>
  <si>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</si>
  <si>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</si>
  <si>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</si>
  <si>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</si>
  <si>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</si>
  <si>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</si>
  <si>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</si>
  <si>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</si>
  <si>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</si>
  <si>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</si>
  <si>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</si>
  <si>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</si>
  <si>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</si>
  <si>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</si>
  <si>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</si>
  <si>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</si>
  <si>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</si>
  <si>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</si>
  <si>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</si>
  <si>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</si>
  <si>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</si>
  <si>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</si>
  <si>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</si>
  <si>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</si>
  <si>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</si>
  <si>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</si>
  <si>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</si>
  <si>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</si>
  <si>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</si>
  <si>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</si>
  <si>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</si>
  <si>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</si>
  <si>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</si>
  <si>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</si>
  <si>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</si>
  <si>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</si>
  <si>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</si>
  <si>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</si>
  <si>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</si>
  <si>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</si>
  <si>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</si>
  <si>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</si>
  <si>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</si>
  <si>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</si>
  <si>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</si>
  <si>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</si>
  <si>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</si>
  <si>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</si>
  <si>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</si>
  <si>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</si>
  <si>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</si>
  <si>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</si>
  <si>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</si>
  <si>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</si>
  <si>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</si>
  <si>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</si>
  <si>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</si>
  <si>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</si>
  <si>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</si>
  <si>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</si>
  <si>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</si>
  <si>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</si>
  <si>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</si>
  <si>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</si>
  <si>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</si>
  <si>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</si>
  <si>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</si>
  <si>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</si>
  <si>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</si>
  <si>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</si>
  <si>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</si>
  <si>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</si>
  <si>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</si>
  <si>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</si>
  <si>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</si>
  <si>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</si>
  <si>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</si>
  <si>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</si>
  <si>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</si>
  <si>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</si>
  <si>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</si>
  <si>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</si>
  <si>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</si>
  <si>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</si>
  <si>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</si>
  <si>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</si>
  <si>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</si>
  <si>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</si>
  <si>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</si>
  <si>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</si>
  <si>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</si>
  <si>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</si>
  <si>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</si>
  <si>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</si>
  <si>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</si>
  <si>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</si>
  <si>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</si>
  <si>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</si>
  <si>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</si>
  <si>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</si>
  <si>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</si>
  <si>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</si>
  <si>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</si>
  <si>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</si>
  <si>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</si>
  <si>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</si>
  <si>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</si>
  <si>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</si>
  <si>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</si>
  <si>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</si>
  <si>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</si>
  <si>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</si>
  <si>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</si>
  <si>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</si>
  <si>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</si>
  <si>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</si>
  <si>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</si>
  <si>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</si>
  <si>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</si>
  <si>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</si>
  <si>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</si>
  <si>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</si>
  <si>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</si>
  <si>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</si>
  <si>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</si>
  <si>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</si>
  <si>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</si>
  <si>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</si>
  <si>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</si>
  <si>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</si>
  <si>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</si>
  <si>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</si>
  <si>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</si>
  <si>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</si>
  <si>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</si>
  <si>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</si>
  <si>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</si>
  <si>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</si>
  <si>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</si>
  <si>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</si>
  <si>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</si>
  <si>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</si>
  <si>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</si>
  <si>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</si>
  <si>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</si>
  <si>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</si>
  <si>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</si>
  <si>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</si>
  <si>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</si>
  <si>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</si>
  <si>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</si>
  <si>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</si>
  <si>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</si>
  <si>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</si>
  <si>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</si>
  <si>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</si>
  <si>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</si>
  <si>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</si>
  <si>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</si>
  <si>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</si>
  <si>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</si>
  <si>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</si>
  <si>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</si>
  <si>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</si>
  <si>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</si>
  <si>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</si>
  <si>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</si>
  <si>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</si>
  <si>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</si>
  <si>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</si>
  <si>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</si>
  <si>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</si>
  <si>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</si>
  <si>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</si>
  <si>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</si>
  <si>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</si>
  <si>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</si>
  <si>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</si>
  <si>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</si>
  <si>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</si>
  <si>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</si>
  <si>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</si>
  <si>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</si>
  <si>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</si>
  <si>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</si>
  <si>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</si>
  <si>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</si>
  <si>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</si>
  <si>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</si>
  <si>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</si>
  <si>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</si>
  <si>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</si>
  <si>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</si>
  <si>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</si>
  <si>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</si>
  <si>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</si>
  <si>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</si>
  <si>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</si>
  <si>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</si>
  <si>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</si>
  <si>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</si>
  <si>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</si>
  <si>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</si>
  <si>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</si>
  <si>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</si>
  <si>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</si>
  <si>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</si>
  <si>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</si>
  <si>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</si>
  <si>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</si>
  <si>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</si>
  <si>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</si>
  <si>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</si>
  <si>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</si>
  <si>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</si>
  <si>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</si>
  <si>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</si>
  <si>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</si>
  <si>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</si>
  <si>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</si>
  <si>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</si>
  <si>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</si>
  <si>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</si>
  <si>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</si>
  <si>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</si>
  <si>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</si>
  <si>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</si>
  <si>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</si>
  <si>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</si>
  <si>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</si>
  <si>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</si>
  <si>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</si>
  <si>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</si>
  <si>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</si>
  <si>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</si>
  <si>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</si>
  <si>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</si>
  <si>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</si>
  <si>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</si>
  <si>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</si>
  <si>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</si>
  <si>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</si>
  <si>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</si>
  <si>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</si>
  <si>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</si>
  <si>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</si>
  <si>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</si>
  <si>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</si>
  <si>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</si>
  <si>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</si>
  <si>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</si>
  <si>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</si>
  <si>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</si>
  <si>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</si>
  <si>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</si>
  <si>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</si>
  <si>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</si>
  <si>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</si>
  <si>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</si>
  <si>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</si>
  <si>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</si>
  <si>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</si>
  <si>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</si>
  <si>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</si>
  <si>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</si>
  <si>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</si>
  <si>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</si>
  <si>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</si>
  <si>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</si>
  <si>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</si>
  <si>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</si>
  <si>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</si>
  <si>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</si>
  <si>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</si>
  <si>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</si>
  <si>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</si>
  <si>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</si>
  <si>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</si>
  <si>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</si>
  <si>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</si>
  <si>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</si>
  <si>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</si>
  <si>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</si>
  <si>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</si>
  <si>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</si>
  <si>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</si>
  <si>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</si>
  <si>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</si>
  <si>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</si>
  <si>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</si>
  <si>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</si>
  <si>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</si>
  <si>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</si>
  <si>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</si>
  <si>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</si>
  <si>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</si>
  <si>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</si>
  <si>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</si>
  <si>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</si>
  <si>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</si>
  <si>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</si>
  <si>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</si>
  <si>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</si>
  <si>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</si>
  <si>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</si>
  <si>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</si>
  <si>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</si>
  <si>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</si>
  <si>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</si>
  <si>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</si>
  <si>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</si>
  <si>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</si>
  <si>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</si>
  <si>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</si>
  <si>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</si>
  <si>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</si>
  <si>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</si>
  <si>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</si>
  <si>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</si>
  <si>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</si>
  <si>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</si>
  <si>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</si>
  <si>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</si>
  <si>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</si>
  <si>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</si>
  <si>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</si>
  <si>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</si>
  <si>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</si>
  <si>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</si>
  <si>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</si>
  <si>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</si>
  <si>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</si>
  <si>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</si>
  <si>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</si>
  <si>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</si>
  <si>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</si>
  <si>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</si>
  <si>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</si>
  <si>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</si>
  <si>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</si>
  <si>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</si>
  <si>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</si>
  <si>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</si>
  <si>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</si>
  <si>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</si>
  <si>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</si>
  <si>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</si>
  <si>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</si>
  <si>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</si>
  <si>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</si>
  <si>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</si>
  <si>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</si>
  <si>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</si>
  <si>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</si>
  <si>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</si>
  <si>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</si>
  <si>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</si>
  <si>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</si>
  <si>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</si>
  <si>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</si>
  <si>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</si>
  <si>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</si>
  <si>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</si>
  <si>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</si>
  <si>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</si>
  <si>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</si>
  <si>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</si>
  <si>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</si>
  <si>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</si>
  <si>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</si>
  <si>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</si>
  <si>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</si>
  <si>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</si>
  <si>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</si>
  <si>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</si>
  <si>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</si>
  <si>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</si>
  <si>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</si>
  <si>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</si>
  <si>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</si>
  <si>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</si>
  <si>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</si>
  <si>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</si>
  <si>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</si>
  <si>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</si>
  <si>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</si>
  <si>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</si>
  <si>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</si>
  <si>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</si>
  <si>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</si>
  <si>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</si>
  <si>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</si>
  <si>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</si>
  <si>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</si>
  <si>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</si>
  <si>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</si>
  <si>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</si>
  <si>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</si>
  <si>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</si>
  <si>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</si>
  <si>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</si>
  <si>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</si>
  <si>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</si>
  <si>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</si>
  <si>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</si>
  <si>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</si>
  <si>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</si>
  <si>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</si>
  <si>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</si>
  <si>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</si>
  <si>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</si>
  <si>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</si>
  <si>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</si>
  <si>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</si>
  <si>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</si>
  <si>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</si>
  <si>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</si>
  <si>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</si>
  <si>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</si>
  <si>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</si>
  <si>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</si>
  <si>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</si>
  <si>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</si>
  <si>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</si>
  <si>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</si>
  <si>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</si>
  <si>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</si>
  <si>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</si>
  <si>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</si>
  <si>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</si>
  <si>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</si>
  <si>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</si>
  <si>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</si>
  <si>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</si>
  <si>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</si>
  <si>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</si>
  <si>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</si>
  <si>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</si>
  <si>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</si>
  <si>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</si>
  <si>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</si>
  <si>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</si>
  <si>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</si>
  <si>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</si>
  <si>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</si>
  <si>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</si>
  <si>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</si>
  <si>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</si>
  <si>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</si>
  <si>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</si>
  <si>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</si>
  <si>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</si>
  <si>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</si>
  <si>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</si>
  <si>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</si>
  <si>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</si>
  <si>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</si>
  <si>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</si>
  <si>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</si>
  <si>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</si>
  <si>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</si>
  <si>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</si>
  <si>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</si>
  <si>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</si>
  <si>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</si>
  <si>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</si>
  <si>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</si>
  <si>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</si>
  <si>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</si>
  <si>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</si>
  <si>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</si>
  <si>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</si>
  <si>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</si>
  <si>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</si>
  <si>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</si>
  <si>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</si>
  <si>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</si>
  <si>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</si>
  <si>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</si>
  <si>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</si>
  <si>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</si>
  <si>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</si>
  <si>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</si>
  <si>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</si>
  <si>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</si>
  <si>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</si>
  <si>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</si>
  <si>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</si>
  <si>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</si>
  <si>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</si>
  <si>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</si>
  <si>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</si>
  <si>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</si>
  <si>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</si>
  <si>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</si>
  <si>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</si>
  <si>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</si>
  <si>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</si>
  <si>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</si>
  <si>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</si>
  <si>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</si>
  <si>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</si>
  <si>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</si>
  <si>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</si>
  <si>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</si>
  <si>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</si>
  <si>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</si>
  <si>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</si>
  <si>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</si>
  <si>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</si>
  <si>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</si>
  <si>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</si>
  <si>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</si>
  <si>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</si>
  <si>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</si>
  <si>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</si>
  <si>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</si>
  <si>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</si>
  <si>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</si>
  <si>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</si>
  <si>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</si>
  <si>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</si>
  <si>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</si>
  <si>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</si>
  <si>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</si>
  <si>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</si>
  <si>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</si>
  <si>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</si>
  <si>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</si>
  <si>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</si>
  <si>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</si>
  <si>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</si>
  <si>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</si>
  <si>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</si>
  <si>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</si>
  <si>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</si>
  <si>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</si>
  <si>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</si>
  <si>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</si>
  <si>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</si>
  <si>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</si>
  <si>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</si>
  <si>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</si>
  <si>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</si>
  <si>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</si>
  <si>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</si>
  <si>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</si>
  <si>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</si>
  <si>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</si>
  <si>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</si>
  <si>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</si>
  <si>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</si>
  <si>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</si>
  <si>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</si>
  <si>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</si>
  <si>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</si>
  <si>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</si>
  <si>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</si>
  <si>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</si>
  <si>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</si>
  <si>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</si>
  <si>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</si>
  <si>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</si>
  <si>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</si>
  <si>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</si>
  <si>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</si>
  <si>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</si>
  <si>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</si>
  <si>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</si>
  <si>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</si>
  <si>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</si>
  <si>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</si>
  <si>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</si>
  <si>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</si>
  <si>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</si>
  <si>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</si>
  <si>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</si>
  <si>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</si>
  <si>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</si>
  <si>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</si>
  <si>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</si>
  <si>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</si>
  <si>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</si>
  <si>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</si>
  <si>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</si>
  <si>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</si>
  <si>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</si>
  <si>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</si>
  <si>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</si>
  <si>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</si>
  <si>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</si>
  <si>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</si>
  <si>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</si>
  <si>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</si>
  <si>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</si>
  <si>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</si>
  <si>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</si>
  <si>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</si>
  <si>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</si>
  <si>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</si>
  <si>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</si>
  <si>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</si>
  <si>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</si>
  <si>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</si>
  <si>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</si>
  <si>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</si>
  <si>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</si>
  <si>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</si>
  <si>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</si>
  <si>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</si>
  <si>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</si>
  <si>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</si>
  <si>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</si>
  <si>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</si>
  <si>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</si>
  <si>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</si>
  <si>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</si>
  <si>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</si>
  <si>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</si>
  <si>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</si>
  <si>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</si>
  <si>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</si>
  <si>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</si>
  <si>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</si>
  <si>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</si>
  <si>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</si>
  <si>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</si>
  <si>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</si>
  <si>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</si>
  <si>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</si>
  <si>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</si>
  <si>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</si>
  <si>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</si>
  <si>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</si>
  <si>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</si>
  <si>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</si>
  <si>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</si>
  <si>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</si>
  <si>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</si>
  <si>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</si>
  <si>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</si>
  <si>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</si>
  <si>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</si>
  <si>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</si>
  <si>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</si>
  <si>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</si>
  <si>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</si>
  <si>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</si>
  <si>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</si>
  <si>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</si>
  <si>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</si>
  <si>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</si>
  <si>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</si>
  <si>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</si>
  <si>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</si>
  <si>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</si>
  <si>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</si>
  <si>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</si>
  <si>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</si>
  <si>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</si>
  <si>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</si>
  <si>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</si>
  <si>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</si>
  <si>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</si>
  <si>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</si>
  <si>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</si>
  <si>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</si>
  <si>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</si>
  <si>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</si>
  <si>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</si>
  <si>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</si>
  <si>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</si>
  <si>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</si>
  <si>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</si>
  <si>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</si>
  <si>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</si>
  <si>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</si>
  <si>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</si>
  <si>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</si>
  <si>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</si>
  <si>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</si>
  <si>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</si>
  <si>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</si>
  <si>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</si>
  <si>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</si>
  <si>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</si>
  <si>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</si>
  <si>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</si>
  <si>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</si>
  <si>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</si>
  <si>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</si>
  <si>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</si>
  <si>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</si>
  <si>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</si>
  <si>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</si>
  <si>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</si>
  <si>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</si>
  <si>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</si>
  <si>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</si>
  <si>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</si>
  <si>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</si>
  <si>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</si>
  <si>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</si>
  <si>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</si>
  <si>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</si>
  <si>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</si>
  <si>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</si>
  <si>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</si>
  <si>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</si>
  <si>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</si>
  <si>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</si>
  <si>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</si>
  <si>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</si>
  <si>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</si>
  <si>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</si>
  <si>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</si>
  <si>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</si>
  <si>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</si>
  <si>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</si>
  <si>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</si>
  <si>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</si>
  <si>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</si>
  <si>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</si>
  <si>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</si>
  <si>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</si>
  <si>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</si>
  <si>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</si>
  <si>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</si>
  <si>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</si>
  <si>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</si>
  <si>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</si>
  <si>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</si>
  <si>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</si>
  <si>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</si>
  <si>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</si>
  <si>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</si>
  <si>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</si>
  <si>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</si>
  <si>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</si>
  <si>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</si>
  <si>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</si>
  <si>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</si>
  <si>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</si>
  <si>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</si>
  <si>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</si>
  <si>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</si>
  <si>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</si>
  <si>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</si>
  <si>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</si>
  <si>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</si>
  <si>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</si>
  <si>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</si>
  <si>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</si>
  <si>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</si>
  <si>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</si>
  <si>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</si>
  <si>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</si>
  <si>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</si>
  <si>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</si>
  <si>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</si>
  <si>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</si>
  <si>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</si>
  <si>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</si>
  <si>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</si>
  <si>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</si>
  <si>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</si>
  <si>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</si>
  <si>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</si>
  <si>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</si>
  <si>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</si>
  <si>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</si>
  <si>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</si>
  <si>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</si>
  <si>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</si>
  <si>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</si>
  <si>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</si>
  <si>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</si>
  <si>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</si>
  <si>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</si>
  <si>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</si>
  <si>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</si>
  <si>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</si>
  <si>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</si>
  <si>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</si>
  <si>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</si>
  <si>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</si>
  <si>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</si>
  <si>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</si>
  <si>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</si>
  <si>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</si>
  <si>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</si>
  <si>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</si>
  <si>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</si>
  <si>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</si>
  <si>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</si>
  <si>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</si>
  <si>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</si>
  <si>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</si>
  <si>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</si>
  <si>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</si>
  <si>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</si>
  <si>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</si>
  <si>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</si>
  <si>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</si>
  <si>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</si>
  <si>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</si>
  <si>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</si>
  <si>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</si>
  <si>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</si>
  <si>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</si>
  <si>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</si>
  <si>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</si>
  <si>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</si>
  <si>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</si>
  <si>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</si>
  <si>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</si>
  <si>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</si>
  <si>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</si>
  <si>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</si>
  <si>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</si>
  <si>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</si>
  <si>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</si>
  <si>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</si>
  <si>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</si>
  <si>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</si>
  <si>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</si>
  <si>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</si>
  <si>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</si>
  <si>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</si>
  <si>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</si>
  <si>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</si>
  <si>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</si>
  <si>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</si>
  <si>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</si>
  <si>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</si>
  <si>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</si>
  <si>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</si>
  <si>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</si>
  <si>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</si>
  <si>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</si>
  <si>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</si>
  <si>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</si>
  <si>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</si>
  <si>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</si>
  <si>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</si>
  <si>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</si>
  <si>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</si>
  <si>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</si>
  <si>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</si>
  <si>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</si>
  <si>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</si>
  <si>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</si>
  <si>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</si>
  <si>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</si>
  <si>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</si>
  <si>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</si>
  <si>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</si>
  <si>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</si>
  <si>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</si>
  <si>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</si>
  <si>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</si>
  <si>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</si>
  <si>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</si>
  <si>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</si>
  <si>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</si>
  <si>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</si>
  <si>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</si>
  <si>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</si>
  <si>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</si>
  <si>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</si>
  <si>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</si>
  <si>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</si>
  <si>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</si>
  <si>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</si>
  <si>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</si>
  <si>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</si>
  <si>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</si>
  <si>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</si>
  <si>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</si>
  <si>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</si>
  <si>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</si>
  <si>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</si>
  <si>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</si>
  <si>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</si>
  <si>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</si>
  <si>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</si>
  <si>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</si>
  <si>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</si>
  <si>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</si>
  <si>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</si>
  <si>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</si>
  <si>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</si>
  <si>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</si>
  <si>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</si>
  <si>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</si>
  <si>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</si>
  <si>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</si>
  <si>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</si>
  <si>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</si>
  <si>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</si>
  <si>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</si>
  <si>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</si>
  <si>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</si>
  <si>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</si>
  <si>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</si>
  <si>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</si>
  <si>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</si>
  <si>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</si>
  <si>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</si>
  <si>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</si>
  <si>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</si>
  <si>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</si>
  <si>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</si>
  <si>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</si>
  <si>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</si>
  <si>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</si>
  <si>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</si>
  <si>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</si>
  <si>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</si>
  <si>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</si>
  <si>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</si>
  <si>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</si>
  <si>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</si>
  <si>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</si>
  <si>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</si>
  <si>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</si>
  <si>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</si>
  <si>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</si>
  <si>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</si>
  <si>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</si>
  <si>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</si>
  <si>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</si>
  <si>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</si>
  <si>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</si>
  <si>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</si>
  <si>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</si>
  <si>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</si>
  <si>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</si>
  <si>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</si>
  <si>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</si>
  <si>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</si>
  <si>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</si>
  <si>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</si>
  <si>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</si>
  <si>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</si>
  <si>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</si>
  <si>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</si>
  <si>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</si>
  <si>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</si>
  <si>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</si>
  <si>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</si>
  <si>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</si>
  <si>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</si>
  <si>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</si>
  <si>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</si>
  <si>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</si>
  <si>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</si>
  <si>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</si>
  <si>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</si>
  <si>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</si>
  <si>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</si>
  <si>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</si>
  <si>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</si>
  <si>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</si>
  <si>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</si>
  <si>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</si>
  <si>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</si>
  <si>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</si>
  <si>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</si>
  <si>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</si>
  <si>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</si>
  <si>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</si>
  <si>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</si>
  <si>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</si>
  <si>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</si>
  <si>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</si>
  <si>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</si>
  <si>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</si>
  <si>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</si>
  <si>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</si>
  <si>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</si>
  <si>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</si>
  <si>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</si>
  <si>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</si>
  <si>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</si>
  <si>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</si>
  <si>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</si>
  <si>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</si>
  <si>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</si>
  <si>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</si>
  <si>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</si>
  <si>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</si>
  <si>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</si>
  <si>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</si>
  <si>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</si>
  <si>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</si>
  <si>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</si>
  <si>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</si>
  <si>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</si>
  <si>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</si>
  <si>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</si>
  <si>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</si>
  <si>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</si>
  <si>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</si>
  <si>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</si>
  <si>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</si>
  <si>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</si>
  <si>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</si>
  <si>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</si>
  <si>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</si>
  <si>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</si>
  <si>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</si>
  <si>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</si>
  <si>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</si>
  <si>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</si>
  <si>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</si>
  <si>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</si>
  <si>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</si>
  <si>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</si>
  <si>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</si>
  <si>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</si>
  <si>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</si>
  <si>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</si>
  <si>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</si>
  <si>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</si>
  <si>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</si>
  <si>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</si>
  <si>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</si>
  <si>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</si>
  <si>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</si>
  <si>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</si>
  <si>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</si>
  <si>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</si>
  <si>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</si>
  <si>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</si>
  <si>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</si>
  <si>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</si>
  <si>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</si>
  <si>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</si>
  <si>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</si>
  <si>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</si>
  <si>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</si>
  <si>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</si>
  <si>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</si>
  <si>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</si>
  <si>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</si>
  <si>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</si>
  <si>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</si>
  <si>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</si>
  <si>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</si>
  <si>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</si>
  <si>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</si>
  <si>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</si>
  <si>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</si>
  <si>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</si>
  <si>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</si>
  <si>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</si>
  <si>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</si>
  <si>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</si>
  <si>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</si>
  <si>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</si>
  <si>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</si>
  <si>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</si>
  <si>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</si>
  <si>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</si>
  <si>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</si>
  <si>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</si>
  <si>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</si>
  <si>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</si>
  <si>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</si>
  <si>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</si>
  <si>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</si>
  <si>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</si>
  <si>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</si>
  <si>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</si>
  <si>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</si>
  <si>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</si>
  <si>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</si>
  <si>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</si>
  <si>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</si>
  <si>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</si>
  <si>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</si>
  <si>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</si>
  <si>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</si>
  <si>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</si>
  <si>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</si>
  <si>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</si>
  <si>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</si>
  <si>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</si>
  <si>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</si>
  <si>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</si>
  <si>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</si>
  <si>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</si>
  <si>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</si>
  <si>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</si>
  <si>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</si>
  <si>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</si>
  <si>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</si>
  <si>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</si>
  <si>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</si>
  <si>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</si>
  <si>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</si>
  <si>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</si>
  <si>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</si>
  <si>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</si>
  <si>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</si>
  <si>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</si>
  <si>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</si>
  <si>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</si>
  <si>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</si>
  <si>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</si>
  <si>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</si>
  <si>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</si>
  <si>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</si>
  <si>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</si>
  <si>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</si>
  <si>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</si>
  <si>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</si>
  <si>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</si>
  <si>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</si>
  <si>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</si>
  <si>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</si>
  <si>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</si>
  <si>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</si>
  <si>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</si>
  <si>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</si>
  <si>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</si>
  <si>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</si>
  <si>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</si>
  <si>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</si>
  <si>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</si>
  <si>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</si>
  <si>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</si>
  <si>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</si>
  <si>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</si>
  <si>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</si>
  <si>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</si>
  <si>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</si>
  <si>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</si>
  <si>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</si>
  <si>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</si>
  <si>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</si>
  <si>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</si>
  <si>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</si>
  <si>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</si>
  <si>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</si>
  <si>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</si>
  <si>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</si>
  <si>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</si>
  <si>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</si>
  <si>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</si>
  <si>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</si>
  <si>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</si>
  <si>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</si>
  <si>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</si>
  <si>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</si>
  <si>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</si>
  <si>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</si>
  <si>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</si>
  <si>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</si>
  <si>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</si>
  <si>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</si>
  <si>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</si>
  <si>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</si>
  <si>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</si>
  <si>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</si>
  <si>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</si>
  <si>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</si>
  <si>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</si>
  <si>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</si>
  <si>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</si>
  <si>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</si>
  <si>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</si>
  <si>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</si>
  <si>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</si>
  <si>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</si>
  <si>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</si>
  <si>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</si>
  <si>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</si>
  <si>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</si>
  <si>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</si>
  <si>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</si>
  <si>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</si>
  <si>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</si>
  <si>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</si>
  <si>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</si>
  <si>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</si>
  <si>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</si>
  <si>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</si>
  <si>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</si>
  <si>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</si>
  <si>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</si>
  <si>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</si>
  <si>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</si>
  <si>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</si>
  <si>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</si>
  <si>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</si>
  <si>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</si>
  <si>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</si>
  <si>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</si>
  <si>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</si>
  <si>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</si>
  <si>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</si>
  <si>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</si>
  <si>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</si>
  <si>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</si>
  <si>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</si>
  <si>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</si>
  <si>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</si>
  <si>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</si>
  <si>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</si>
  <si>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</si>
  <si>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</si>
  <si>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</si>
  <si>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</si>
  <si>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</si>
  <si>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</si>
  <si>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</si>
  <si>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</si>
  <si>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</si>
  <si>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</si>
  <si>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</si>
  <si>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</si>
  <si>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</si>
  <si>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</si>
  <si>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</si>
  <si>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</si>
  <si>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</si>
  <si>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</si>
  <si>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</si>
  <si>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</si>
  <si>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</si>
  <si>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</si>
  <si>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</si>
  <si>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</si>
  <si>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</si>
  <si>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</si>
  <si>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</si>
  <si>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</si>
  <si>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</si>
  <si>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</si>
  <si>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</si>
  <si>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</si>
  <si>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</si>
  <si>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</si>
  <si>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</si>
  <si>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</si>
  <si>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</si>
  <si>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</si>
  <si>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</si>
  <si>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</si>
  <si>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</si>
  <si>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</si>
  <si>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</si>
  <si>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</si>
  <si>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</si>
  <si>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</si>
  <si>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</si>
  <si>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</si>
  <si>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</si>
  <si>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</si>
  <si>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</si>
  <si>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</si>
  <si>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</si>
  <si>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</si>
  <si>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</si>
  <si>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</si>
  <si>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</si>
  <si>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</si>
  <si>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</si>
  <si>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</si>
  <si>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</si>
  <si>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</si>
  <si>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</si>
  <si>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</si>
  <si>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</si>
  <si>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</si>
  <si>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</si>
  <si>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</si>
  <si>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</si>
  <si>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</si>
  <si>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</si>
  <si>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</si>
  <si>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</si>
  <si>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</si>
  <si>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</si>
  <si>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</si>
  <si>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</si>
  <si>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</si>
  <si>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</si>
  <si>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</si>
  <si>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</si>
  <si>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</si>
  <si>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</si>
  <si>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</si>
  <si>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</si>
  <si>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</si>
  <si>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</si>
  <si>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</si>
  <si>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</si>
  <si>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</si>
  <si>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</si>
  <si>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</si>
  <si>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</si>
  <si>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</si>
  <si>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</si>
  <si>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</si>
  <si>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</si>
  <si>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</si>
  <si>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</si>
  <si>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</si>
  <si>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</si>
  <si>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</si>
  <si>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</si>
  <si>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</si>
  <si>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</si>
  <si>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</si>
  <si>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</si>
  <si>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</si>
  <si>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</si>
  <si>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</si>
  <si>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</si>
  <si>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</si>
  <si>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</si>
  <si>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</si>
  <si>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</si>
  <si>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</si>
  <si>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</si>
  <si>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</si>
  <si>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</si>
  <si>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</si>
  <si>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</si>
  <si>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</si>
  <si>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</si>
  <si>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</si>
  <si>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</si>
  <si>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</si>
  <si>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</si>
  <si>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</si>
  <si>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</si>
  <si>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</si>
  <si>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</si>
  <si>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</si>
  <si>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</si>
  <si>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</si>
  <si>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</si>
  <si>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</si>
  <si>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</si>
  <si>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</si>
  <si>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</si>
  <si>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</si>
  <si>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</si>
  <si>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</si>
  <si>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</si>
  <si>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</si>
  <si>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</si>
  <si>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</si>
  <si>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</si>
  <si>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</si>
  <si>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</si>
  <si>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</si>
  <si>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</si>
  <si>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</si>
  <si>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</si>
  <si>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</si>
  <si>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</si>
  <si>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</si>
  <si>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</si>
  <si>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</si>
  <si>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</si>
  <si>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</si>
  <si>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</si>
  <si>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</si>
  <si>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</si>
  <si>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</si>
  <si>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</si>
  <si>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</si>
  <si>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</si>
  <si>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</si>
  <si>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</si>
  <si>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</si>
  <si>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</si>
  <si>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</si>
  <si>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</si>
  <si>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</si>
  <si>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</si>
  <si>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</si>
  <si>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</si>
  <si>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</si>
  <si>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</si>
  <si>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</si>
  <si>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</si>
  <si>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</si>
  <si>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</si>
  <si>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</si>
  <si>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</si>
  <si>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</si>
  <si>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</si>
  <si>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</si>
  <si>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</si>
  <si>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</si>
  <si>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</si>
  <si>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</si>
  <si>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</si>
  <si>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</si>
  <si>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</si>
  <si>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</si>
  <si>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</si>
  <si>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</si>
  <si>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</si>
  <si>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</si>
  <si>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</si>
  <si>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</si>
  <si>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</si>
  <si>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</si>
  <si>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</si>
  <si>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</si>
  <si>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</si>
  <si>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</si>
  <si>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</si>
  <si>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</si>
  <si>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</si>
  <si>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</si>
  <si>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</si>
  <si>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</si>
  <si>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</si>
  <si>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</si>
  <si>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</si>
  <si>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</si>
  <si>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</si>
  <si>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</si>
  <si>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</si>
  <si>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</si>
  <si>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</si>
  <si>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</si>
  <si>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</si>
  <si>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</si>
  <si>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</si>
  <si>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</si>
  <si>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</si>
  <si>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</si>
  <si>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</si>
  <si>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</si>
  <si>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</si>
  <si>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</si>
  <si>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</si>
  <si>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</si>
  <si>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</si>
  <si>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</si>
  <si>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</si>
  <si>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</si>
  <si>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</si>
  <si>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</si>
  <si>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</si>
  <si>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</si>
  <si>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</si>
  <si>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</si>
  <si>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</si>
  <si>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</si>
  <si>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</si>
  <si>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</si>
  <si>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</si>
  <si>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</si>
  <si>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</si>
  <si>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</si>
  <si>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</si>
  <si>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</si>
  <si>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</si>
  <si>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</si>
  <si>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</si>
  <si>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</si>
  <si>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</si>
  <si>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</si>
  <si>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</si>
  <si>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</si>
  <si>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</si>
  <si>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</si>
  <si>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</si>
  <si>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</si>
  <si>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</si>
  <si>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</si>
  <si>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</si>
  <si>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</si>
  <si>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</si>
  <si>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</si>
  <si>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</si>
  <si>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</si>
  <si>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</si>
  <si>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</si>
  <si>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</si>
  <si>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</si>
  <si>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</si>
  <si>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</si>
  <si>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</si>
  <si>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</si>
  <si>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</si>
  <si>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</si>
  <si>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</si>
  <si>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</si>
  <si>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</si>
  <si>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</si>
  <si>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</si>
  <si>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</si>
  <si>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</si>
  <si>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</si>
  <si>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</si>
  <si>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</si>
  <si>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</si>
  <si>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</si>
  <si>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</si>
  <si>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</si>
  <si>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</si>
  <si>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</si>
  <si>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</si>
  <si>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</si>
  <si>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</si>
  <si>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</si>
  <si>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</si>
  <si>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</si>
  <si>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</si>
  <si>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</si>
  <si>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</si>
  <si>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</si>
  <si>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</si>
  <si>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</si>
  <si>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</si>
  <si>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</si>
  <si>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</si>
  <si>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</si>
  <si>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</si>
  <si>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</si>
  <si>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</si>
  <si>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</si>
  <si>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</si>
  <si>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</si>
  <si>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</si>
  <si>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</si>
  <si>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</si>
  <si>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</si>
  <si>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</si>
  <si>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</si>
  <si>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</si>
  <si>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</si>
  <si>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</si>
  <si>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</si>
  <si>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</si>
  <si>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</si>
  <si>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</si>
  <si>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</si>
  <si>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</si>
  <si>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</si>
  <si>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</si>
  <si>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</si>
  <si>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</si>
  <si>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</si>
  <si>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</si>
  <si>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</si>
  <si>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</si>
  <si>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</si>
  <si>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</si>
  <si>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</si>
  <si>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</si>
  <si>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</si>
  <si>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</si>
  <si>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</si>
  <si>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</si>
  <si>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</si>
  <si>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</si>
  <si>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</si>
  <si>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</si>
  <si>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</si>
  <si>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</si>
  <si>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</si>
  <si>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</si>
  <si>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</si>
  <si>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</si>
  <si>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</si>
  <si>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</si>
  <si>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</si>
  <si>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</si>
  <si>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</si>
  <si>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</si>
  <si>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</si>
  <si>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</si>
  <si>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</si>
  <si>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</si>
  <si>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</si>
  <si>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</si>
  <si>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</si>
  <si>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</si>
  <si>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</si>
  <si>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</si>
  <si>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</si>
  <si>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</si>
  <si>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</si>
  <si>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</si>
  <si>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</si>
  <si>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</si>
  <si>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</si>
  <si>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</si>
  <si>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</si>
  <si>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</si>
  <si>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</si>
  <si>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</si>
  <si>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</si>
  <si>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</si>
  <si>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</si>
  <si>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</si>
  <si>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</si>
  <si>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</si>
  <si>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</si>
  <si>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</si>
  <si>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</si>
  <si>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</si>
  <si>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</si>
  <si>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</si>
  <si>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</si>
  <si>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</si>
  <si>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</si>
  <si>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</si>
  <si>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</si>
  <si>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</si>
  <si>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</si>
  <si>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</si>
  <si>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</si>
  <si>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</si>
  <si>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</si>
  <si>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</si>
  <si>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</si>
  <si>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</si>
  <si>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</si>
  <si>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</si>
  <si>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</si>
  <si>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</si>
  <si>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</si>
  <si>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</si>
  <si>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</si>
  <si>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</si>
  <si>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</si>
  <si>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</si>
  <si>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</si>
  <si>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</si>
  <si>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</si>
  <si>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</si>
  <si>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</si>
  <si>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</si>
  <si>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</si>
  <si>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</si>
  <si>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</si>
  <si>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</si>
  <si>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</si>
  <si>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</si>
  <si>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</si>
  <si>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</si>
  <si>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</si>
  <si>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</si>
  <si>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</si>
  <si>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</si>
  <si>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</si>
  <si>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</si>
  <si>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</si>
  <si>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</si>
  <si>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</si>
  <si>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</si>
  <si>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</si>
  <si>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</si>
  <si>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</si>
  <si>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</si>
  <si>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</si>
  <si>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</si>
  <si>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</si>
  <si>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</si>
  <si>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</si>
  <si>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</si>
  <si>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</si>
  <si>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</si>
  <si>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</si>
  <si>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</si>
  <si>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</si>
  <si>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</si>
  <si>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</si>
  <si>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</si>
  <si>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</si>
  <si>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</si>
  <si>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</si>
  <si>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</si>
  <si>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</si>
  <si>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</si>
  <si>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</si>
  <si>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</si>
  <si>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</si>
  <si>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</si>
  <si>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</si>
  <si>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</si>
  <si>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</si>
  <si>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</si>
  <si>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</si>
  <si>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</si>
  <si>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</si>
  <si>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</si>
  <si>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</si>
  <si>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</si>
  <si>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</si>
  <si>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</si>
  <si>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</si>
  <si>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</si>
  <si>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</si>
  <si>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</si>
  <si>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</si>
  <si>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</si>
  <si>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</si>
  <si>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</si>
  <si>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</si>
  <si>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</si>
  <si>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</si>
  <si>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</si>
  <si>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</si>
  <si>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</si>
  <si>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</si>
  <si>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</si>
  <si>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</si>
  <si>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</si>
  <si>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</si>
  <si>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</si>
  <si>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</si>
  <si>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</si>
  <si>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</si>
  <si>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</si>
  <si>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</si>
  <si>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</si>
  <si>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</si>
  <si>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</si>
  <si>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</si>
  <si>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</si>
  <si>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</si>
  <si>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</si>
  <si>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</si>
  <si>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</si>
  <si>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</si>
  <si>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</si>
  <si>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</si>
  <si>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</si>
  <si>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</si>
  <si>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</si>
  <si>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</si>
  <si>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</si>
  <si>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</si>
  <si>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</si>
  <si>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</si>
  <si>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</si>
  <si>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</si>
  <si>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</si>
  <si>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</si>
  <si>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</si>
  <si>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</si>
  <si>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</si>
  <si>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</si>
  <si>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</si>
  <si>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</si>
  <si>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</si>
  <si>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</si>
  <si>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</si>
  <si>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</si>
  <si>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</si>
  <si>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</si>
  <si>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</si>
  <si>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</si>
  <si>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</si>
  <si>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</si>
  <si>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</si>
  <si>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</si>
  <si>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</si>
  <si>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</si>
  <si>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</si>
  <si>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</si>
  <si>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</si>
  <si>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</si>
  <si>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</si>
  <si>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</si>
  <si>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</si>
  <si>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</si>
  <si>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</si>
  <si>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</si>
  <si>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</si>
  <si>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</si>
  <si>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</si>
  <si>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</si>
  <si>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</si>
  <si>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</si>
  <si>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</si>
  <si>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</si>
  <si>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</si>
  <si>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</si>
  <si>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</si>
  <si>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</si>
  <si>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</si>
  <si>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</si>
  <si>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</si>
  <si>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</si>
  <si>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</si>
  <si>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</si>
  <si>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</si>
  <si>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</si>
  <si>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</si>
  <si>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</si>
  <si>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</si>
  <si>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</si>
  <si>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</si>
  <si>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</si>
  <si>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</si>
  <si>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</si>
  <si>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</si>
  <si>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</si>
  <si>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</si>
  <si>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</si>
  <si>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</si>
  <si>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</si>
  <si>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</si>
  <si>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</si>
  <si>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</si>
  <si>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</si>
  <si>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</si>
  <si>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</si>
  <si>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</si>
  <si>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</si>
  <si>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</si>
  <si>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</si>
  <si>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</si>
  <si>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</si>
  <si>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</si>
  <si>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</si>
  <si>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</si>
  <si>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</si>
  <si>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</si>
  <si>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</si>
  <si>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</si>
  <si>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</si>
  <si>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</si>
  <si>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</si>
  <si>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</si>
  <si>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</si>
  <si>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</si>
  <si>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</si>
  <si>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</si>
  <si>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</si>
  <si>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</si>
  <si>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</si>
  <si>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</si>
  <si>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</si>
  <si>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</si>
  <si>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</si>
  <si>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</si>
  <si>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</si>
  <si>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</si>
  <si>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</si>
  <si>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</si>
  <si>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</si>
  <si>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</si>
  <si>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</si>
  <si>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</si>
  <si>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</si>
  <si>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</si>
  <si>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</si>
  <si>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</si>
  <si>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</si>
  <si>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</si>
  <si>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</si>
  <si>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</si>
  <si>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</si>
  <si>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</si>
  <si>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</si>
  <si>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</si>
  <si>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</si>
  <si>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</si>
  <si>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</si>
  <si>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</si>
  <si>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</si>
  <si>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</si>
  <si>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</si>
  <si>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</si>
  <si>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</si>
  <si>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</si>
  <si>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</si>
  <si>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</si>
  <si>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</si>
  <si>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</si>
  <si>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</si>
  <si>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</si>
  <si>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</si>
  <si>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</si>
  <si>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</si>
  <si>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</si>
  <si>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</si>
  <si>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</si>
  <si>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</si>
  <si>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</si>
  <si>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</si>
  <si>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</si>
  <si>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</si>
  <si>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</si>
  <si>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</si>
  <si>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</si>
  <si>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</si>
  <si>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</si>
  <si>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</si>
  <si>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</si>
  <si>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</si>
  <si>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</si>
  <si>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</si>
  <si>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</si>
  <si>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</si>
  <si>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</si>
  <si>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</si>
  <si>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</si>
  <si>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</si>
  <si>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</si>
  <si>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</si>
  <si>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</si>
  <si>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</si>
  <si>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</si>
  <si>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</si>
  <si>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</si>
  <si>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</si>
  <si>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</si>
  <si>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</si>
  <si>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</si>
  <si>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</si>
  <si>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</si>
  <si>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</si>
  <si>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</si>
  <si>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</si>
  <si>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</si>
  <si>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</si>
  <si>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</si>
  <si>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</si>
  <si>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</si>
  <si>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</si>
  <si>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</si>
  <si>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</si>
  <si>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</si>
  <si>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</si>
  <si>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</si>
  <si>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</si>
  <si>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</si>
  <si>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</si>
  <si>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</si>
  <si>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</si>
  <si>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</si>
  <si>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</si>
  <si>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</si>
  <si>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</si>
  <si>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</si>
  <si>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</si>
  <si>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</si>
  <si>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</si>
  <si>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</si>
  <si>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</si>
  <si>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</si>
  <si>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</si>
  <si>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</si>
  <si>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</si>
  <si>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</si>
  <si>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</si>
  <si>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</si>
  <si>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</si>
  <si>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</si>
  <si>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</si>
  <si>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</si>
  <si>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</si>
  <si>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</si>
  <si>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</si>
  <si>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</si>
  <si>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</si>
  <si>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</si>
  <si>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</si>
  <si>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</si>
  <si>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</si>
  <si>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</si>
  <si>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</si>
  <si>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</si>
  <si>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</si>
  <si>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</si>
  <si>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</si>
  <si>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</si>
  <si>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</si>
  <si>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</si>
  <si>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</si>
  <si>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</si>
  <si>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</si>
  <si>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</si>
  <si>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</si>
  <si>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</si>
  <si>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</si>
  <si>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</si>
  <si>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</si>
  <si>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</si>
  <si>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</si>
  <si>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</si>
  <si>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</si>
  <si>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</si>
  <si>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</si>
  <si>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</si>
  <si>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</si>
  <si>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</si>
  <si>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</si>
  <si>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</si>
  <si>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</si>
  <si>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</si>
  <si>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</si>
  <si>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</si>
  <si>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</si>
  <si>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</si>
  <si>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</si>
  <si>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</si>
  <si>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</si>
  <si>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</si>
  <si>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</si>
  <si>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</si>
  <si>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</si>
  <si>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</si>
  <si>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</si>
  <si>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</si>
  <si>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</si>
  <si>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</si>
  <si>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</si>
  <si>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</si>
  <si>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</si>
  <si>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</si>
  <si>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</si>
  <si>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</si>
  <si>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</si>
  <si>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</si>
  <si>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</si>
  <si>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</si>
  <si>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</si>
  <si>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</si>
  <si>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</si>
  <si>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</si>
  <si>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</si>
  <si>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</si>
  <si>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</si>
  <si>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</si>
  <si>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</si>
  <si>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</si>
  <si>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</si>
  <si>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</si>
  <si>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</si>
  <si>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</si>
  <si>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</si>
  <si>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</si>
  <si>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</si>
  <si>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</si>
  <si>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</si>
  <si>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</si>
  <si>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</si>
  <si>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</si>
  <si>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</si>
  <si>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</si>
  <si>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</si>
  <si>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</si>
  <si>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</si>
  <si>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</si>
  <si>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</si>
  <si>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</si>
  <si>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</si>
  <si>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</si>
  <si>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</si>
  <si>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</si>
  <si>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</si>
  <si>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</si>
  <si>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</si>
  <si>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</si>
  <si>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</si>
  <si>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</si>
  <si>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</si>
  <si>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</si>
  <si>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</si>
  <si>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</si>
  <si>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</si>
  <si>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</si>
  <si>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</si>
  <si>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</si>
  <si>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</si>
  <si>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</si>
  <si>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</si>
  <si>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</si>
  <si>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</si>
  <si>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</si>
  <si>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</si>
  <si>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</si>
  <si>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</si>
  <si>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</si>
  <si>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</si>
  <si>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</si>
  <si>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</si>
  <si>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</si>
  <si>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</si>
  <si>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</si>
  <si>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</si>
  <si>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</si>
  <si>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</si>
  <si>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</si>
  <si>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</si>
  <si>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</si>
  <si>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</si>
  <si>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</si>
  <si>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</si>
  <si>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</si>
  <si>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</si>
  <si>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</si>
  <si>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</si>
  <si>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</si>
  <si>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</si>
  <si>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</si>
  <si>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</si>
  <si>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</si>
  <si>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</si>
  <si>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</si>
  <si>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</si>
  <si>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</si>
  <si>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</si>
  <si>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</si>
  <si>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</si>
  <si>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</si>
  <si>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</si>
  <si>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</si>
  <si>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</si>
  <si>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</si>
  <si>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</si>
  <si>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</si>
  <si>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</si>
  <si>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</si>
  <si>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</si>
  <si>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</si>
  <si>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</si>
  <si>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</si>
  <si>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</si>
  <si>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</si>
  <si>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</si>
  <si>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</si>
  <si>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</si>
  <si>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</si>
  <si>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</si>
  <si>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</si>
  <si>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</si>
  <si>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</si>
  <si>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</si>
  <si>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</si>
  <si>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</si>
  <si>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</si>
  <si>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</si>
  <si>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</si>
  <si>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</si>
  <si>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</si>
  <si>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</si>
  <si>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</si>
  <si>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</si>
  <si>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</si>
  <si>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</si>
  <si>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</si>
  <si>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</si>
  <si>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</si>
  <si>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</si>
  <si>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</si>
  <si>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</si>
  <si>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</si>
  <si>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</si>
  <si>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</si>
  <si>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</si>
  <si>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</si>
  <si>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</si>
  <si>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</si>
  <si>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</si>
  <si>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</si>
  <si>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</si>
  <si>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</si>
  <si>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</si>
  <si>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</si>
  <si>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</si>
  <si>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</si>
  <si>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</si>
  <si>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</si>
  <si>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</si>
  <si>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</si>
  <si>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</si>
  <si>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</si>
  <si>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</si>
  <si>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</si>
  <si>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</si>
  <si>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</si>
  <si>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</si>
  <si>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</si>
  <si>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</si>
  <si>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</si>
  <si>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</si>
  <si>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</si>
  <si>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</si>
  <si>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</si>
  <si>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</si>
  <si>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</si>
  <si>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</si>
  <si>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</si>
  <si>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</si>
  <si>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</si>
  <si>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</si>
  <si>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</si>
  <si>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</si>
  <si>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</si>
  <si>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</si>
  <si>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</si>
  <si>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</si>
  <si>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</si>
  <si>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</si>
  <si>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</si>
  <si>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</si>
  <si>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</si>
  <si>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</si>
  <si>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</si>
  <si>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</si>
  <si>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</si>
  <si>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</si>
  <si>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</si>
  <si>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</si>
  <si>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</si>
  <si>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</si>
  <si>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</si>
  <si>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</si>
  <si>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</si>
  <si>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</si>
  <si>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</si>
  <si>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</si>
  <si>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</si>
  <si>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</si>
  <si>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</si>
  <si>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</si>
  <si>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</si>
  <si>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</si>
  <si>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</si>
  <si>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</si>
  <si>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</si>
  <si>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</si>
  <si>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</si>
  <si>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</si>
  <si>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</si>
  <si>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</si>
  <si>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</si>
  <si>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</si>
  <si>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</si>
  <si>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</si>
  <si>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</si>
  <si>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</si>
  <si>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</si>
  <si>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</si>
  <si>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</si>
  <si>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</si>
  <si>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</si>
  <si>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</si>
  <si>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</si>
  <si>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</si>
  <si>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</si>
  <si>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</si>
  <si>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</si>
  <si>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</si>
  <si>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</si>
  <si>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</si>
  <si>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</si>
  <si>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</si>
  <si>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</si>
  <si>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</si>
  <si>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</si>
  <si>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</si>
  <si>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</si>
  <si>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</si>
  <si>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</si>
  <si>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</si>
  <si>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</si>
  <si>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</si>
  <si>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</si>
  <si>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</si>
  <si>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</si>
  <si>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</si>
  <si>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</si>
  <si>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</si>
  <si>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</si>
  <si>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</si>
  <si>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</si>
  <si>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</si>
  <si>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</si>
  <si>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</si>
  <si>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</si>
  <si>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</si>
  <si>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</si>
  <si>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</si>
  <si>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</si>
  <si>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</si>
  <si>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</si>
  <si>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</si>
  <si>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</si>
  <si>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</si>
  <si>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</si>
  <si>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</si>
  <si>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</si>
  <si>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</si>
  <si>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</si>
  <si>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</si>
  <si>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</si>
  <si>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</si>
  <si>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</si>
  <si>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</si>
  <si>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</si>
  <si>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</si>
  <si>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</si>
  <si>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</si>
  <si>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</si>
  <si>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</si>
  <si>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</si>
  <si>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</si>
  <si>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</si>
  <si>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</si>
  <si>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</si>
  <si>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</si>
  <si>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</si>
  <si>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</si>
  <si>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</si>
  <si>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</si>
  <si>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</si>
  <si>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</si>
  <si>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</si>
  <si>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</si>
  <si>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</si>
  <si>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</si>
  <si>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</si>
  <si>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</si>
  <si>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</si>
  <si>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</si>
  <si>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</si>
  <si>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</si>
  <si>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</si>
  <si>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</si>
  <si>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</si>
  <si>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</si>
  <si>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</si>
  <si>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</si>
  <si>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</si>
  <si>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</si>
  <si>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</si>
  <si>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</si>
  <si>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</si>
  <si>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</si>
  <si>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</si>
  <si>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</si>
  <si>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</si>
  <si>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</si>
  <si>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</si>
  <si>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</si>
  <si>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</si>
  <si>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</si>
  <si>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</si>
  <si>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</si>
  <si>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</si>
  <si>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</si>
  <si>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</si>
  <si>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</si>
  <si>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</si>
  <si>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</si>
  <si>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</si>
  <si>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</si>
  <si>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</si>
  <si>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</si>
  <si>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</si>
  <si>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</si>
  <si>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</si>
  <si>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</si>
  <si>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</si>
  <si>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</si>
  <si>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</si>
  <si>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</si>
  <si>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</si>
  <si>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</si>
  <si>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</si>
  <si>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</si>
  <si>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</si>
  <si>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</si>
  <si>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</si>
  <si>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</si>
  <si>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</si>
  <si>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</si>
  <si>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</si>
  <si>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</si>
  <si>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</si>
  <si>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</si>
  <si>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</si>
  <si>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</si>
  <si>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</si>
  <si>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</si>
  <si>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</si>
  <si>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</si>
  <si>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</si>
  <si>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</si>
  <si>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</si>
  <si>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</si>
  <si>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</si>
  <si>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</si>
  <si>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</si>
  <si>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</si>
  <si>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</si>
  <si>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</si>
  <si>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</si>
  <si>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</si>
  <si>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</si>
  <si>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</si>
  <si>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</si>
  <si>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</si>
  <si>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</si>
  <si>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</si>
  <si>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</si>
  <si>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</si>
  <si>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</si>
  <si>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</si>
  <si>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</si>
  <si>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</si>
  <si>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</si>
  <si>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</si>
  <si>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</si>
  <si>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</si>
  <si>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</si>
  <si>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</si>
  <si>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</si>
  <si>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</si>
  <si>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</si>
  <si>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</si>
  <si>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</si>
  <si>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</si>
  <si>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</si>
  <si>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</si>
  <si>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</si>
  <si>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</si>
  <si>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</si>
  <si>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</si>
  <si>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</si>
  <si>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</si>
  <si>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</si>
  <si>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</si>
  <si>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</si>
  <si>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</si>
  <si>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</si>
  <si>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</si>
  <si>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</si>
  <si>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</si>
  <si>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</si>
  <si>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</si>
  <si>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</si>
  <si>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</si>
  <si>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</si>
  <si>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</si>
  <si>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</si>
  <si>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</si>
  <si>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</si>
  <si>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</si>
  <si>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</si>
  <si>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</si>
  <si>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</si>
  <si>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</si>
  <si>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</si>
  <si>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</si>
  <si>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</si>
  <si>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</si>
  <si>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</si>
  <si>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</si>
  <si>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</si>
  <si>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</si>
  <si>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</si>
  <si>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</si>
  <si>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</si>
  <si>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</si>
  <si>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</si>
  <si>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</si>
  <si>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</si>
  <si>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</si>
  <si>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</si>
  <si>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</si>
  <si>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</si>
  <si>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</si>
  <si>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</si>
  <si>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</si>
  <si>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</si>
  <si>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</si>
  <si>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</si>
  <si>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</si>
  <si>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</si>
  <si>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</si>
  <si>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</si>
  <si>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</si>
  <si>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</si>
  <si>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</si>
  <si>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</si>
  <si>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</si>
  <si>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</si>
  <si>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</si>
  <si>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</si>
  <si>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</si>
  <si>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</si>
  <si>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</si>
  <si>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</si>
  <si>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</si>
  <si>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</si>
  <si>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</si>
  <si>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</si>
  <si>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</si>
  <si>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</si>
  <si>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</si>
  <si>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</si>
  <si>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</si>
  <si>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</si>
  <si>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</si>
  <si>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</si>
  <si>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</si>
  <si>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</si>
  <si>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</si>
  <si>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</si>
  <si>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</si>
  <si>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</si>
  <si>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</si>
  <si>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</si>
  <si>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</si>
  <si>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</si>
  <si>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</si>
  <si>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</si>
  <si>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</si>
  <si>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</si>
  <si>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</si>
  <si>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</si>
  <si>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</si>
  <si>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</si>
  <si>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</si>
  <si>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</si>
  <si>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</si>
  <si>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</si>
  <si>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</si>
  <si>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</si>
  <si>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</si>
  <si>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</si>
  <si>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</si>
  <si>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</si>
  <si>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</si>
  <si>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</si>
  <si>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</si>
  <si>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</si>
  <si>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</si>
  <si>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</si>
  <si>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</si>
  <si>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</si>
  <si>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</si>
  <si>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</si>
  <si>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</si>
  <si>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</si>
  <si>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</si>
  <si>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</si>
  <si>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</si>
  <si>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</si>
  <si>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</si>
  <si>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</si>
  <si>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</si>
  <si>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</si>
  <si>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</si>
  <si>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</si>
  <si>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</si>
  <si>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</si>
  <si>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</si>
  <si>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</si>
  <si>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</si>
  <si>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</si>
  <si>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</si>
  <si>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</si>
  <si>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</si>
  <si>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</si>
  <si>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</si>
  <si>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</si>
  <si>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</si>
  <si>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</si>
  <si>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</si>
  <si>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</si>
  <si>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</si>
  <si>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</si>
  <si>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</si>
  <si>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</si>
  <si>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</si>
  <si>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</si>
  <si>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</si>
  <si>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</si>
  <si>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</si>
  <si>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</si>
  <si>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</si>
  <si>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</si>
  <si>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</si>
  <si>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</si>
  <si>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</si>
  <si>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</si>
  <si>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</si>
  <si>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</si>
  <si>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</si>
  <si>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</si>
  <si>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</si>
  <si>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</si>
  <si>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</si>
  <si>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</si>
  <si>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</si>
  <si>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</si>
  <si>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</si>
  <si>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</si>
  <si>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</si>
  <si>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</si>
  <si>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</si>
  <si>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</si>
  <si>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</si>
  <si>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</si>
  <si>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</si>
  <si>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</si>
  <si>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</si>
  <si>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</si>
  <si>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</si>
  <si>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</si>
  <si>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</si>
  <si>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</si>
  <si>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</si>
  <si>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</si>
  <si>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</si>
  <si>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</si>
  <si>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</si>
  <si>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</si>
  <si>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</si>
  <si>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</si>
  <si>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</si>
  <si>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</si>
  <si>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</si>
  <si>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</si>
  <si>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</si>
  <si>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</si>
  <si>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</si>
  <si>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</si>
  <si>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</si>
  <si>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</si>
  <si>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</si>
  <si>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</si>
  <si>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</si>
  <si>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</si>
  <si>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</si>
  <si>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</si>
  <si>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</si>
  <si>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</si>
  <si>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</si>
  <si>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</si>
  <si>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</si>
  <si>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</si>
  <si>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</si>
  <si>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</si>
  <si>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</si>
  <si>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</si>
  <si>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</si>
  <si>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</si>
  <si>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</si>
  <si>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</si>
  <si>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</si>
  <si>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</si>
  <si>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</si>
  <si>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</si>
  <si>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</si>
  <si>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</si>
  <si>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</si>
  <si>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</si>
  <si>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</si>
  <si>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</si>
  <si>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</si>
  <si>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</si>
  <si>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</si>
  <si>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</si>
  <si>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</si>
  <si>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</si>
  <si>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</si>
  <si>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</si>
  <si>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</si>
  <si>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</si>
  <si>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</si>
  <si>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</si>
  <si>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</si>
  <si>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</si>
  <si>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</si>
  <si>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</si>
  <si>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</si>
  <si>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</si>
  <si>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</si>
  <si>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</si>
  <si>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</si>
  <si>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</si>
  <si>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</si>
  <si>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</si>
  <si>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</si>
  <si>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</si>
  <si>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</si>
  <si>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</si>
  <si>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</si>
  <si>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</si>
  <si>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</si>
  <si>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</si>
  <si>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</si>
  <si>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</si>
  <si>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</si>
  <si>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</si>
  <si>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</si>
  <si>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</si>
  <si>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</si>
  <si>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</si>
  <si>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</si>
  <si>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</si>
  <si>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</si>
  <si>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</si>
  <si>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</si>
  <si>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</si>
  <si>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</si>
  <si>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</si>
  <si>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</si>
  <si>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</si>
  <si>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</si>
  <si>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</si>
  <si>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</si>
  <si>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</si>
  <si>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</si>
  <si>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</si>
  <si>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</si>
  <si>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</si>
  <si>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</si>
  <si>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</si>
  <si>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</si>
  <si>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</si>
  <si>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</si>
  <si>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</si>
  <si>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</si>
  <si>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</si>
  <si>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</si>
  <si>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</si>
  <si>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</si>
  <si>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</si>
  <si>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</si>
  <si>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</si>
  <si>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</si>
  <si>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</si>
  <si>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</si>
  <si>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</si>
  <si>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</si>
  <si>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</si>
  <si>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</si>
  <si>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</si>
  <si>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</si>
  <si>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</si>
  <si>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</si>
  <si>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</si>
  <si>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</si>
  <si>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</si>
  <si>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</si>
  <si>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</si>
  <si>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</si>
  <si>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</si>
  <si>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</si>
  <si>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</si>
  <si>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</si>
  <si>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</si>
  <si>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</si>
  <si>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</si>
  <si>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</si>
  <si>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</si>
  <si>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</si>
  <si>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</si>
  <si>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</si>
  <si>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</si>
  <si>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</si>
  <si>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</si>
  <si>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</si>
  <si>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</si>
  <si>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</si>
  <si>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</si>
  <si>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</si>
  <si>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</si>
  <si>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</si>
  <si>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</si>
  <si>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</si>
  <si>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</si>
  <si>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</si>
  <si>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</si>
  <si>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</si>
  <si>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</si>
  <si>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</si>
  <si>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</si>
  <si>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</si>
  <si>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</si>
  <si>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</si>
  <si>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</si>
  <si>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</si>
  <si>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</si>
  <si>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</si>
  <si>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</si>
  <si>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</si>
  <si>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</si>
  <si>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</si>
  <si>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</si>
  <si>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</si>
  <si>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</si>
  <si>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</si>
  <si>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</si>
  <si>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</si>
  <si>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</si>
  <si>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</si>
  <si>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</si>
  <si>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</si>
  <si>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</si>
  <si>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</si>
  <si>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</si>
  <si>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</si>
  <si>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</si>
  <si>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</si>
  <si>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</si>
  <si>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</si>
  <si>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</si>
  <si>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</si>
  <si>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</si>
  <si>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</si>
  <si>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</si>
  <si>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</si>
  <si>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</si>
  <si>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</si>
  <si>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</si>
  <si>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</si>
  <si>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</si>
  <si>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</si>
  <si>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</si>
  <si>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</si>
  <si>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</si>
  <si>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</si>
  <si>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</si>
  <si>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</si>
  <si>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</si>
  <si>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</si>
  <si>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</si>
  <si>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</si>
  <si>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</si>
  <si>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</si>
  <si>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</si>
  <si>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</si>
  <si>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</si>
  <si>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</si>
  <si>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</si>
  <si>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</si>
  <si>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</si>
  <si>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</si>
  <si>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</si>
  <si>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</si>
  <si>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</si>
  <si>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</si>
  <si>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</si>
  <si>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</si>
  <si>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</si>
  <si>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</si>
  <si>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</si>
  <si>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</si>
  <si>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</si>
  <si>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</si>
  <si>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</si>
  <si>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</si>
  <si>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</si>
  <si>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</si>
  <si>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</si>
  <si>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</si>
  <si>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</si>
  <si>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</si>
  <si>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</si>
  <si>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</si>
  <si>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</si>
  <si>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</si>
  <si>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</si>
  <si>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</si>
  <si>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</si>
  <si>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</si>
  <si>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</si>
  <si>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</si>
  <si>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</si>
  <si>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</si>
  <si>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</si>
  <si>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</si>
  <si>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</si>
  <si>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</si>
  <si>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</si>
  <si>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</si>
  <si>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</si>
  <si>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</si>
  <si>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</si>
  <si>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</si>
  <si>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</si>
  <si>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</si>
  <si>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</si>
  <si>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</si>
  <si>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</si>
  <si>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</si>
  <si>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</si>
  <si>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</si>
  <si>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</si>
  <si>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</si>
  <si>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</si>
  <si>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</si>
  <si>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</si>
  <si>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</si>
  <si>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</si>
  <si>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</si>
  <si>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</si>
  <si>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</si>
  <si>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</si>
  <si>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</si>
  <si>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</si>
  <si>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</si>
  <si>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</si>
  <si>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</si>
  <si>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</si>
  <si>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</si>
  <si>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</si>
  <si>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</si>
  <si>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</si>
  <si>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</si>
  <si>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</si>
  <si>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</si>
  <si>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</si>
  <si>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</si>
  <si>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</si>
  <si>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</si>
  <si>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</si>
  <si>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</si>
  <si>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</si>
  <si>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</si>
  <si>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</si>
  <si>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</si>
  <si>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</si>
  <si>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</si>
  <si>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</si>
  <si>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</si>
  <si>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</si>
  <si>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</si>
  <si>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</si>
  <si>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</si>
  <si>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</si>
  <si>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</si>
  <si>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</si>
  <si>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</si>
  <si>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</si>
  <si>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</si>
  <si>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</si>
  <si>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</si>
  <si>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</si>
  <si>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</si>
  <si>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</si>
  <si>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</si>
  <si>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</si>
  <si>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</si>
  <si>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</si>
  <si>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</si>
  <si>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</si>
  <si>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</si>
  <si>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</si>
  <si>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</si>
  <si>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</si>
  <si>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</si>
  <si>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</si>
  <si>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</si>
  <si>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</si>
  <si>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</si>
  <si>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</si>
  <si>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</si>
  <si>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</si>
  <si>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</si>
  <si>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</si>
  <si>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</si>
  <si>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</si>
  <si>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</si>
  <si>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</si>
  <si>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</si>
  <si>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</si>
  <si>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</si>
  <si>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</si>
  <si>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</si>
  <si>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</si>
  <si>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</si>
  <si>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</si>
  <si>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</si>
  <si>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</si>
  <si>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</si>
  <si>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</si>
  <si>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</si>
  <si>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</si>
  <si>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</si>
  <si>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</si>
  <si>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</si>
  <si>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</si>
  <si>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</si>
  <si>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</si>
  <si>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</si>
  <si>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</si>
  <si>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</si>
  <si>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</si>
  <si>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</si>
  <si>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</si>
  <si>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</si>
  <si>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</si>
  <si>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</si>
  <si>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</si>
  <si>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</si>
  <si>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</si>
  <si>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</si>
  <si>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</si>
  <si>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</si>
  <si>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</si>
  <si>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</si>
  <si>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</si>
  <si>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</si>
  <si>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</si>
  <si>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</si>
  <si>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</si>
  <si>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</si>
  <si>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</si>
  <si>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</si>
  <si>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</si>
  <si>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</si>
  <si>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</si>
  <si>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</si>
  <si>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</si>
  <si>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</si>
  <si>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</si>
  <si>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</si>
  <si>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</si>
  <si>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</si>
  <si>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</si>
  <si>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</si>
  <si>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</si>
  <si>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</si>
  <si>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</si>
  <si>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</si>
  <si>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</si>
  <si>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</si>
  <si>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</si>
  <si>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</si>
  <si>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</si>
  <si>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</si>
  <si>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</si>
  <si>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</si>
  <si>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</si>
  <si>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</si>
  <si>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</si>
  <si>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</si>
  <si>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</si>
  <si>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</si>
  <si>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</si>
  <si>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</si>
  <si>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</si>
  <si>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</si>
  <si>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</si>
  <si>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</si>
  <si>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</si>
  <si>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</si>
  <si>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</si>
  <si>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</si>
  <si>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</si>
  <si>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</si>
  <si>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</si>
  <si>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</si>
  <si>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</si>
  <si>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</si>
  <si>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</si>
  <si>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</si>
  <si>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</si>
  <si>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</si>
  <si>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</si>
  <si>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</si>
  <si>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</si>
  <si>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</si>
  <si>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</si>
  <si>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</si>
  <si>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</si>
  <si>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</si>
  <si>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</si>
  <si>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</si>
  <si>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</si>
  <si>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</si>
  <si>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</si>
  <si>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</si>
  <si>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</si>
  <si>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</si>
  <si>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</si>
  <si>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</si>
  <si>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</si>
  <si>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</si>
  <si>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</si>
  <si>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</si>
  <si>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</si>
  <si>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</si>
  <si>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</si>
  <si>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</si>
  <si>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</si>
  <si>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</si>
  <si>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</si>
  <si>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</si>
  <si>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</si>
  <si>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</si>
  <si>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</si>
  <si>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</si>
  <si>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</si>
  <si>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</si>
  <si>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</si>
  <si>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</si>
  <si>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</si>
  <si>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</si>
  <si>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</si>
  <si>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</si>
  <si>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</si>
  <si>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</si>
  <si>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</si>
  <si>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</si>
  <si>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</si>
  <si>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</si>
  <si>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</si>
  <si>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</si>
  <si>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</si>
  <si>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</si>
  <si>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</si>
  <si>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</si>
  <si>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</si>
  <si>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</si>
  <si>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</si>
  <si>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</si>
  <si>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</si>
  <si>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</si>
  <si>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</si>
  <si>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</si>
  <si>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</si>
  <si>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</si>
  <si>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</si>
  <si>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</si>
  <si>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</si>
  <si>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</si>
  <si>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</si>
  <si>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</si>
  <si>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</si>
  <si>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</si>
  <si>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</si>
  <si>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</si>
  <si>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</si>
  <si>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</si>
  <si>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</si>
  <si>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</si>
  <si>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</si>
  <si>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</si>
  <si>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</si>
  <si>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</si>
  <si>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</si>
  <si>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</si>
  <si>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</si>
  <si>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</si>
  <si>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</si>
  <si>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</si>
  <si>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</si>
  <si>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</si>
  <si>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</si>
  <si>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</si>
  <si>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</si>
  <si>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</si>
  <si>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</si>
  <si>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</si>
  <si>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</si>
  <si>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</si>
  <si>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</si>
  <si>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</si>
  <si>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</si>
  <si>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</si>
  <si>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</si>
  <si>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</si>
  <si>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</si>
  <si>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</si>
  <si>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</si>
  <si>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</si>
  <si>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</si>
  <si>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</si>
  <si>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</si>
  <si>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</si>
  <si>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</si>
  <si>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</si>
  <si>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</si>
  <si>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</si>
  <si>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</si>
  <si>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</si>
  <si>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</si>
  <si>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</si>
  <si>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</si>
  <si>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</si>
  <si>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</si>
  <si>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</si>
  <si>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</si>
  <si>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</si>
  <si>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</si>
  <si>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</si>
  <si>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</si>
  <si>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</si>
  <si>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</si>
  <si>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</si>
  <si>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</si>
  <si>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</si>
  <si>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</si>
  <si>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</si>
  <si>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</si>
  <si>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</si>
  <si>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</si>
  <si>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</si>
  <si>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</si>
  <si>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</si>
  <si>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</si>
  <si>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</si>
  <si>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</si>
  <si>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</si>
  <si>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</si>
  <si>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</si>
  <si>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</si>
  <si>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</si>
  <si>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</si>
  <si>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</si>
  <si>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</si>
  <si>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</si>
  <si>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</si>
  <si>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</si>
  <si>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</si>
  <si>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</si>
  <si>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</si>
  <si>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</si>
  <si>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</si>
  <si>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</si>
  <si>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</si>
  <si>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</si>
  <si>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</si>
  <si>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</si>
  <si>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</si>
  <si>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</si>
  <si>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</si>
  <si>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</si>
  <si>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</si>
  <si>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</si>
  <si>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</si>
  <si>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</si>
  <si>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</si>
  <si>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</si>
  <si>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</si>
  <si>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</si>
  <si>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</si>
  <si>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</si>
  <si>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</si>
  <si>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</si>
  <si>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</si>
  <si>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</si>
  <si>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</si>
  <si>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</si>
  <si>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</si>
  <si>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</si>
  <si>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</si>
  <si>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</si>
  <si>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</si>
  <si>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</si>
  <si>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</si>
  <si>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</si>
  <si>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</si>
  <si>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</si>
  <si>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</si>
  <si>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</si>
  <si>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</si>
  <si>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</si>
  <si>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</si>
  <si>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</si>
  <si>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</si>
  <si>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</si>
  <si>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</si>
  <si>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</si>
  <si>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</si>
  <si>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</si>
  <si>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</si>
  <si>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</si>
  <si>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</si>
  <si>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</si>
  <si>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</si>
  <si>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</si>
  <si>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</si>
  <si>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</si>
  <si>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</si>
  <si>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</si>
  <si>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</si>
  <si>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</si>
  <si>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</si>
  <si>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</si>
  <si>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</si>
  <si>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</si>
  <si>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</si>
  <si>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</si>
  <si>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</si>
  <si>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</si>
  <si>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</si>
  <si>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</si>
  <si>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</si>
  <si>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</si>
  <si>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</si>
  <si>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</si>
  <si>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</si>
  <si>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</si>
  <si>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</si>
  <si>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</si>
  <si>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</si>
  <si>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</si>
  <si>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</si>
  <si>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</si>
  <si>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</si>
  <si>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</si>
  <si>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</si>
  <si>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</si>
  <si>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</si>
  <si>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</si>
  <si>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</si>
  <si>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</si>
  <si>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</si>
  <si>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</si>
  <si>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</si>
  <si>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</si>
  <si>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</si>
  <si>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</si>
  <si>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</si>
  <si>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</si>
  <si>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</si>
  <si>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</si>
  <si>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</si>
  <si>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</si>
  <si>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</si>
  <si>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</si>
  <si>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</si>
  <si>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</si>
  <si>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</si>
  <si>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</si>
  <si>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</si>
  <si>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</si>
  <si>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</si>
  <si>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</si>
  <si>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</si>
  <si>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</si>
  <si>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</si>
  <si>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</si>
  <si>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</si>
  <si>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</si>
  <si>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</si>
  <si>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</si>
  <si>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</si>
  <si>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</si>
  <si>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</si>
  <si>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</si>
  <si>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</si>
  <si>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</si>
  <si>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</si>
  <si>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</si>
  <si>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</si>
  <si>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</si>
  <si>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</si>
  <si>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</si>
  <si>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</si>
  <si>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</si>
  <si>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</si>
  <si>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</si>
  <si>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</si>
  <si>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</si>
  <si>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</si>
  <si>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</si>
  <si>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</si>
  <si>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</si>
  <si>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</si>
  <si>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</si>
  <si>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</si>
  <si>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</si>
  <si>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</si>
  <si>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</si>
  <si>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</si>
  <si>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</si>
  <si>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</si>
  <si>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</si>
  <si>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</si>
  <si>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</si>
  <si>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</si>
  <si>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</si>
  <si>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</si>
  <si>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</si>
  <si>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</si>
  <si>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</si>
  <si>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</si>
  <si>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</si>
  <si>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</si>
  <si>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</si>
  <si>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</si>
  <si>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</si>
  <si>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</si>
  <si>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</si>
  <si>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</si>
  <si>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</si>
  <si>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</si>
  <si>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</si>
  <si>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</si>
  <si>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</si>
  <si>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</si>
  <si>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</si>
  <si>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</si>
  <si>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</si>
  <si>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</si>
  <si>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</si>
  <si>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</si>
  <si>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</si>
  <si>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</si>
  <si>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</si>
  <si>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</si>
  <si>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</si>
  <si>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</si>
  <si>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</si>
  <si>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</si>
  <si>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</si>
  <si>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</si>
  <si>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</si>
  <si>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</si>
  <si>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</si>
  <si>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</si>
  <si>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</si>
  <si>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</si>
  <si>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</si>
  <si>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</si>
  <si>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</si>
  <si>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</si>
  <si>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</si>
  <si>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</si>
  <si>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</si>
  <si>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</si>
  <si>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</si>
  <si>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</si>
  <si>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</si>
  <si>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</si>
  <si>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</si>
  <si>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</si>
  <si>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</si>
  <si>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</si>
  <si>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</si>
  <si>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</si>
  <si>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</si>
  <si>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</si>
  <si>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</si>
  <si>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</si>
  <si>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</si>
  <si>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</si>
  <si>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</si>
  <si>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</si>
  <si>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</si>
  <si>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</si>
  <si>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</si>
  <si>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</si>
  <si>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</si>
  <si>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</si>
  <si>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</si>
  <si>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</si>
  <si>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</si>
  <si>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</si>
  <si>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</si>
  <si>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</si>
  <si>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</si>
  <si>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</si>
  <si>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</si>
  <si>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</si>
  <si>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</si>
  <si>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</si>
  <si>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</si>
  <si>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</si>
  <si>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</si>
  <si>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</si>
  <si>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</si>
  <si>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</si>
  <si>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</si>
  <si>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</si>
  <si>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</si>
  <si>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</si>
  <si>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</si>
  <si>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</si>
  <si>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</si>
  <si>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</si>
  <si>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</si>
  <si>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</si>
  <si>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</si>
  <si>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</si>
  <si>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</si>
  <si>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</si>
  <si>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</si>
  <si>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</si>
  <si>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</si>
  <si>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</si>
  <si>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</si>
  <si>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</si>
  <si>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</si>
  <si>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</si>
  <si>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</si>
  <si>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</si>
  <si>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</si>
  <si>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</si>
  <si>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</si>
  <si>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</si>
  <si>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</si>
  <si>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</si>
  <si>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</si>
  <si>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</si>
  <si>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</si>
  <si>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</si>
  <si>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</si>
  <si>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</si>
  <si>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</si>
  <si>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</si>
  <si>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</si>
  <si>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</si>
  <si>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</si>
  <si>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</si>
  <si>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</si>
  <si>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</si>
  <si>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</si>
  <si>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</si>
  <si>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</si>
  <si>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</si>
  <si>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</si>
  <si>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</si>
  <si>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</si>
  <si>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</si>
  <si>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</si>
  <si>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</si>
  <si>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</si>
  <si>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</si>
  <si>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</si>
  <si>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</si>
  <si>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</si>
  <si>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</si>
  <si>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</si>
  <si>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</si>
  <si>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</si>
  <si>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</si>
  <si>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</si>
  <si>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</si>
  <si>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</si>
  <si>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</si>
  <si>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</si>
  <si>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</si>
  <si>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</si>
  <si>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</si>
  <si>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</si>
  <si>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</si>
  <si>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</si>
  <si>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</si>
  <si>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</si>
  <si>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</si>
  <si>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</si>
  <si>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</si>
  <si>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</si>
  <si>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</si>
  <si>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</si>
  <si>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</si>
  <si>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</si>
  <si>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</si>
  <si>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</si>
  <si>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</si>
  <si>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</si>
  <si>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</si>
  <si>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</si>
  <si>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</si>
  <si>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</si>
  <si>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</si>
  <si>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</si>
  <si>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</si>
  <si>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</si>
  <si>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</si>
  <si>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</si>
  <si>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</si>
  <si>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</si>
  <si>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</si>
  <si>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</si>
  <si>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</si>
  <si>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</si>
  <si>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</si>
  <si>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</si>
  <si>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</si>
  <si>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</si>
  <si>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</si>
  <si>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</si>
  <si>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</si>
  <si>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</si>
  <si>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</si>
  <si>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</si>
  <si>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</si>
  <si>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</si>
  <si>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</si>
  <si>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</si>
  <si>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</si>
  <si>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</si>
  <si>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</si>
  <si>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</si>
  <si>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</si>
  <si>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</si>
  <si>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</si>
  <si>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</si>
  <si>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</si>
  <si>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</si>
  <si>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</si>
  <si>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</si>
  <si>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</si>
  <si>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</si>
  <si>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</si>
  <si>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</si>
  <si>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</si>
  <si>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</si>
  <si>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</si>
  <si>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</si>
  <si>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</si>
  <si>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</si>
  <si>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</si>
  <si>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</si>
  <si>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</si>
  <si>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</si>
  <si>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</si>
  <si>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</si>
  <si>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</si>
  <si>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</si>
  <si>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</si>
  <si>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</si>
  <si>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</si>
  <si>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</si>
  <si>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</si>
  <si>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</si>
  <si>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</si>
  <si>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</si>
  <si>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</si>
  <si>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</si>
  <si>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</si>
  <si>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</si>
  <si>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</si>
  <si>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</si>
  <si>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</si>
  <si>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</si>
  <si>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</si>
  <si>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</si>
  <si>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</si>
  <si>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</si>
  <si>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</si>
  <si>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</si>
  <si>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</si>
  <si>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</si>
  <si>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</si>
  <si>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</si>
  <si>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</si>
  <si>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</si>
  <si>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</si>
  <si>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</si>
  <si>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</si>
  <si>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</si>
  <si>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</si>
  <si>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</si>
  <si>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</si>
  <si>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</si>
  <si>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</si>
  <si>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</si>
  <si>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</si>
  <si>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</si>
  <si>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</si>
  <si>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</si>
  <si>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</si>
  <si>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</si>
  <si>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</si>
  <si>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</si>
  <si>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</si>
  <si>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</si>
  <si>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</si>
  <si>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</si>
  <si>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</si>
  <si>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</si>
  <si>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</si>
  <si>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</si>
  <si>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</si>
  <si>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</si>
  <si>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</si>
  <si>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</si>
  <si>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</si>
  <si>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</si>
  <si>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</si>
  <si>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</si>
  <si>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</si>
  <si>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</si>
  <si>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</si>
  <si>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</si>
  <si>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</si>
  <si>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</si>
  <si>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</si>
  <si>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</si>
  <si>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</si>
  <si>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</si>
  <si>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</si>
  <si>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</si>
  <si>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</si>
  <si>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</si>
  <si>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</si>
  <si>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</si>
  <si>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</si>
  <si>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</si>
  <si>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</si>
  <si>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</si>
  <si>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</si>
  <si>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</si>
  <si>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</si>
  <si>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</si>
  <si>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</si>
  <si>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</si>
  <si>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</si>
  <si>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</si>
  <si>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</si>
  <si>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</si>
  <si>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</si>
  <si>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</si>
  <si>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</si>
  <si>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</si>
  <si>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</si>
  <si>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</si>
  <si>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</si>
  <si>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</si>
  <si>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</si>
  <si>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</si>
  <si>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</si>
  <si>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</si>
  <si>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</si>
  <si>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</si>
  <si>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</si>
  <si>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</si>
  <si>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</si>
  <si>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</si>
  <si>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</si>
  <si>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</si>
  <si>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</si>
  <si>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</si>
  <si>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</si>
  <si>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</si>
  <si>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</si>
  <si>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</si>
  <si>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</si>
  <si>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</si>
  <si>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</si>
  <si>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</si>
  <si>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</si>
  <si>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</si>
  <si>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</si>
  <si>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</si>
  <si>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</si>
  <si>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</si>
  <si>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</si>
  <si>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</si>
  <si>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</si>
  <si>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</si>
  <si>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</si>
  <si>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</si>
  <si>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</si>
  <si>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</si>
  <si>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</si>
  <si>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</si>
  <si>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</si>
  <si>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</si>
  <si>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</si>
  <si>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</si>
  <si>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</si>
  <si>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</si>
  <si>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</si>
  <si>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</si>
  <si>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</si>
  <si>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</si>
  <si>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</si>
  <si>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</si>
  <si>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</si>
  <si>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</si>
  <si>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</si>
  <si>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</si>
  <si>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</si>
  <si>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</si>
  <si>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</si>
  <si>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</si>
  <si>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</si>
  <si>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</si>
  <si>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</si>
  <si>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</si>
  <si>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</si>
  <si>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</si>
  <si>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</si>
  <si>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</si>
  <si>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</si>
  <si>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</si>
  <si>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</si>
  <si>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</si>
  <si>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</si>
  <si>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</si>
  <si>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</si>
  <si>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</si>
  <si>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</si>
  <si>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</si>
  <si>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</si>
  <si>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</si>
  <si>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</si>
  <si>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</si>
  <si>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</si>
  <si>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</si>
  <si>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</si>
  <si>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</si>
  <si>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</si>
  <si>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</si>
  <si>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</si>
  <si>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</si>
  <si>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</si>
  <si>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</si>
  <si>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</si>
  <si>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</si>
  <si>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</si>
  <si>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</si>
  <si>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</si>
  <si>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</si>
  <si>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</si>
  <si>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</si>
  <si>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</si>
  <si>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</si>
  <si>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</si>
  <si>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</si>
  <si>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</si>
  <si>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</si>
  <si>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</si>
  <si>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</si>
  <si>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</si>
  <si>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</si>
  <si>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</si>
  <si>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</si>
  <si>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</si>
  <si>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</si>
  <si>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</si>
  <si>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</si>
  <si>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</si>
  <si>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</si>
  <si>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</si>
  <si>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</si>
  <si>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</si>
  <si>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</si>
  <si>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</si>
  <si>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</si>
  <si>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</si>
  <si>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</si>
  <si>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</si>
  <si>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</si>
  <si>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</si>
  <si>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</si>
  <si>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</si>
  <si>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</si>
  <si>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</si>
  <si>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</si>
  <si>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</si>
  <si>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</si>
  <si>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</si>
  <si>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</si>
  <si>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</si>
  <si>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</si>
  <si>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</si>
  <si>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</si>
  <si>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</si>
  <si>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</si>
  <si>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</si>
  <si>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</si>
  <si>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</si>
  <si>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</si>
  <si>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</si>
  <si>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</si>
  <si>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</si>
  <si>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</si>
  <si>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</si>
  <si>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</si>
  <si>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</si>
  <si>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</si>
  <si>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</si>
  <si>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</si>
  <si>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</si>
  <si>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</si>
  <si>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</si>
  <si>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</si>
  <si>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</si>
  <si>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</si>
  <si>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</si>
  <si>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</si>
  <si>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</si>
  <si>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</si>
  <si>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</si>
  <si>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</si>
  <si>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</si>
  <si>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</si>
  <si>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</si>
  <si>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</si>
  <si>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</si>
  <si>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</si>
  <si>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</si>
  <si>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</si>
  <si>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</si>
  <si>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</si>
  <si>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</si>
  <si>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</si>
  <si>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</si>
  <si>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</si>
  <si>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</si>
  <si>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</si>
  <si>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</si>
  <si>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</si>
  <si>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</si>
  <si>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</si>
  <si>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</si>
  <si>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</si>
  <si>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</si>
  <si>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</si>
  <si>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</si>
  <si>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</si>
  <si>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</si>
  <si>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</si>
  <si>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</si>
  <si>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</si>
  <si>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</si>
  <si>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</si>
  <si>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</si>
  <si>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</si>
  <si>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</si>
  <si>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</si>
  <si>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</si>
  <si>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</si>
  <si>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</si>
  <si>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</si>
  <si>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</si>
  <si>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</si>
  <si>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</si>
  <si>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</si>
  <si>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</si>
  <si>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</si>
  <si>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</si>
  <si>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</si>
  <si>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</si>
  <si>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</si>
  <si>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</si>
  <si>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</si>
  <si>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</si>
  <si>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</si>
  <si>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</si>
  <si>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</si>
  <si>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</si>
  <si>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</si>
  <si>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</si>
  <si>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</si>
  <si>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</si>
  <si>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</si>
  <si>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</si>
  <si>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</si>
  <si>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</si>
  <si>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</si>
  <si>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</si>
  <si>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</si>
  <si>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</si>
  <si>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</si>
  <si>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</si>
  <si>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</si>
  <si>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</si>
  <si>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</si>
  <si>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</si>
  <si>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</si>
  <si>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</si>
  <si>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</si>
  <si>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</si>
  <si>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</si>
  <si>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</si>
  <si>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</si>
  <si>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</si>
  <si>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</si>
  <si>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</si>
  <si>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</si>
  <si>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</si>
  <si>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</si>
  <si>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</si>
  <si>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</si>
  <si>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</si>
  <si>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</si>
  <si>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</si>
  <si>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</si>
  <si>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</si>
  <si>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</si>
  <si>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</si>
  <si>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</si>
  <si>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</si>
  <si>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</si>
  <si>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</si>
  <si>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</si>
  <si>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</si>
  <si>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</si>
  <si>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</si>
  <si>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</si>
  <si>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</si>
  <si>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</si>
  <si>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</si>
  <si>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</si>
  <si>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</si>
  <si>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</si>
  <si>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</si>
  <si>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</si>
  <si>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</si>
  <si>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</si>
  <si>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</si>
  <si>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</si>
  <si>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</si>
  <si>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</si>
  <si>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</si>
  <si>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</si>
  <si>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</si>
  <si>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</si>
  <si>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</si>
  <si>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</si>
  <si>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</si>
  <si>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</si>
  <si>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</si>
  <si>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</si>
  <si>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</si>
  <si>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</si>
  <si>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</si>
  <si>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</si>
  <si>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</si>
  <si>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</si>
  <si>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</si>
  <si>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</si>
  <si>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</si>
  <si>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</si>
  <si>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</si>
  <si>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</si>
  <si>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</si>
  <si>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</si>
  <si>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</si>
  <si>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</si>
  <si>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</si>
  <si>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</si>
  <si>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</si>
  <si>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</si>
  <si>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</si>
  <si>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</si>
  <si>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</si>
  <si>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</si>
  <si>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</si>
  <si>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</si>
  <si>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</si>
  <si>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</si>
  <si>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</si>
  <si>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</si>
  <si>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</si>
  <si>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</si>
  <si>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</si>
  <si>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</si>
  <si>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</si>
  <si>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</si>
  <si>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</si>
  <si>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</si>
  <si>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</si>
  <si>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</si>
  <si>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</si>
  <si>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</si>
  <si>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</si>
  <si>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</si>
  <si>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</si>
  <si>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</si>
  <si>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</si>
  <si>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</si>
  <si>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</si>
  <si>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</si>
  <si>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</si>
  <si>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</si>
  <si>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</si>
  <si>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</si>
  <si>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</si>
  <si>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</si>
  <si>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</si>
  <si>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</si>
  <si>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</si>
  <si>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</si>
  <si>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</si>
  <si>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</si>
  <si>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</si>
  <si>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</si>
  <si>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</si>
  <si>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</si>
  <si>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</si>
  <si>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</si>
  <si>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</si>
  <si>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</si>
  <si>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</si>
  <si>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</si>
  <si>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</si>
  <si>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</si>
  <si>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</si>
  <si>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</si>
  <si>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</si>
  <si>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</si>
  <si>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</si>
  <si>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</si>
  <si>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</si>
  <si>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</si>
  <si>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</si>
  <si>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</si>
  <si>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</si>
  <si>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</si>
  <si>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</si>
  <si>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</si>
  <si>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</si>
  <si>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</si>
  <si>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</si>
  <si>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</si>
  <si>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</si>
  <si>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</si>
  <si>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</si>
  <si>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</si>
  <si>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</si>
  <si>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</si>
  <si>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</si>
  <si>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</si>
  <si>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</si>
  <si>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</si>
  <si>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</si>
  <si>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</si>
  <si>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</si>
  <si>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</si>
  <si>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</si>
  <si>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</si>
  <si>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</si>
  <si>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</si>
  <si>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</si>
  <si>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</si>
  <si>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</si>
  <si>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</si>
  <si>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</si>
  <si>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</si>
  <si>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</si>
  <si>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</si>
  <si>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</si>
  <si>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</si>
  <si>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</si>
  <si>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</si>
  <si>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</si>
  <si>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</si>
  <si>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</si>
  <si>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</si>
  <si>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</si>
  <si>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</si>
  <si>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</si>
  <si>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</si>
  <si>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</si>
  <si>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</si>
  <si>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</si>
  <si>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</si>
  <si>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</si>
  <si>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</si>
  <si>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</si>
  <si>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</si>
  <si>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</si>
  <si>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</si>
  <si>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</si>
  <si>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</si>
  <si>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</si>
  <si>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</si>
  <si>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</si>
  <si>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</si>
  <si>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</si>
  <si>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</si>
  <si>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</si>
  <si>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</si>
  <si>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</si>
  <si>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</si>
  <si>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</si>
  <si>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</si>
  <si>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</si>
  <si>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</si>
  <si>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</si>
  <si>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</si>
  <si>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</si>
  <si>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</si>
  <si>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</si>
  <si>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</si>
  <si>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</si>
  <si>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</si>
  <si>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</si>
  <si>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</si>
  <si>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</si>
  <si>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</si>
  <si>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</si>
  <si>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</si>
  <si>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</si>
  <si>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</si>
  <si>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</si>
  <si>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</si>
  <si>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</si>
  <si>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</si>
  <si>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</si>
  <si>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</si>
  <si>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</si>
  <si>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</si>
  <si>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</si>
  <si>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</si>
  <si>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</si>
  <si>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</si>
  <si>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</si>
  <si>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</si>
  <si>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</si>
  <si>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</si>
  <si>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</si>
  <si>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</si>
  <si>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</si>
  <si>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</si>
  <si>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</si>
  <si>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</si>
  <si>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</si>
  <si>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</si>
  <si>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</si>
  <si>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</si>
  <si>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</si>
  <si>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</si>
  <si>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</si>
  <si>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</si>
  <si>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</si>
  <si>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</si>
  <si>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</si>
  <si>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</si>
  <si>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</si>
  <si>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</si>
  <si>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</si>
  <si>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</si>
  <si>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</si>
  <si>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</si>
  <si>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</si>
  <si>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</si>
  <si>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</si>
  <si>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</si>
  <si>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</si>
  <si>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</si>
  <si>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</si>
  <si>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</si>
  <si>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</si>
  <si>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</si>
  <si>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</si>
  <si>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</si>
  <si>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</si>
  <si>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</si>
  <si>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</si>
  <si>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</si>
  <si>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</si>
  <si>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</si>
  <si>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</si>
  <si>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</si>
  <si>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</si>
  <si>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</si>
  <si>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</si>
  <si>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</si>
  <si>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</si>
  <si>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</si>
  <si>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</si>
  <si>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</si>
  <si>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</si>
  <si>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</si>
  <si>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</si>
  <si>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</si>
  <si>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</si>
  <si>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</si>
  <si>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</si>
  <si>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</si>
  <si>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</si>
  <si>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</si>
  <si>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</si>
  <si>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</si>
  <si>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</si>
  <si>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</si>
  <si>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</si>
  <si>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</si>
  <si>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</si>
  <si>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</si>
  <si>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</si>
  <si>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</si>
  <si>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</si>
  <si>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</si>
  <si>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</si>
  <si>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</si>
  <si>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</si>
  <si>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</si>
  <si>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</si>
  <si>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</si>
  <si>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</si>
  <si>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</si>
  <si>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</si>
  <si>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</si>
  <si>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</si>
  <si>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</si>
  <si>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</si>
  <si>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</si>
  <si>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</si>
  <si>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</si>
  <si>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</si>
  <si>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</si>
  <si>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</si>
  <si>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</si>
  <si>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</si>
  <si>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</si>
  <si>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</si>
  <si>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</si>
  <si>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</si>
  <si>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</si>
  <si>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</si>
  <si>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</si>
  <si>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</si>
  <si>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</si>
  <si>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</si>
  <si>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</si>
  <si>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</si>
  <si>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</si>
  <si>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</si>
  <si>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</si>
  <si>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</si>
  <si>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</si>
  <si>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</si>
  <si>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</si>
  <si>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</si>
  <si>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</si>
  <si>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</si>
  <si>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</si>
  <si>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</si>
  <si>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</si>
  <si>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</si>
  <si>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</si>
  <si>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</si>
  <si>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</si>
  <si>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</si>
  <si>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</si>
  <si>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</si>
  <si>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</si>
  <si>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</si>
  <si>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</si>
  <si>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</si>
  <si>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</si>
  <si>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</si>
  <si>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</si>
  <si>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</si>
  <si>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</si>
  <si>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</si>
  <si>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</si>
  <si>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</si>
  <si>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</si>
  <si>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</si>
  <si>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</si>
  <si>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</si>
  <si>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</si>
  <si>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</si>
  <si>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</si>
  <si>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</si>
  <si>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</si>
  <si>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</si>
  <si>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</si>
  <si>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</si>
  <si>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</si>
  <si>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</si>
  <si>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</si>
  <si>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</si>
  <si>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</si>
  <si>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</si>
  <si>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</si>
  <si>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</si>
  <si>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</si>
  <si>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</si>
  <si>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</si>
  <si>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</si>
  <si>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</si>
  <si>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</si>
  <si>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</si>
  <si>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</si>
  <si>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</si>
  <si>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</si>
  <si>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</si>
  <si>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</si>
  <si>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</si>
  <si>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</si>
  <si>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</si>
  <si>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</si>
  <si>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</si>
  <si>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</si>
  <si>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</si>
  <si>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</si>
  <si>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</si>
  <si>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</si>
  <si>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</si>
  <si>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</si>
  <si>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</si>
  <si>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</si>
  <si>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</si>
  <si>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</si>
  <si>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</si>
  <si>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</si>
  <si>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</si>
  <si>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</si>
  <si>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</si>
  <si>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</si>
  <si>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</si>
  <si>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</si>
  <si>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</si>
  <si>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</si>
  <si>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</si>
  <si>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</si>
  <si>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</si>
  <si>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</si>
  <si>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</si>
  <si>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</si>
  <si>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</si>
  <si>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</si>
  <si>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</si>
  <si>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</si>
  <si>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</si>
  <si>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</si>
  <si>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</si>
  <si>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</si>
  <si>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</si>
  <si>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</si>
  <si>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</si>
  <si>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</si>
  <si>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</si>
  <si>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</si>
  <si>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</si>
  <si>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</si>
  <si>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</si>
  <si>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</si>
  <si>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</si>
  <si>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</si>
  <si>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</si>
  <si>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</si>
  <si>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</si>
  <si>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</si>
  <si>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</si>
  <si>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</si>
  <si>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</si>
  <si>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</si>
  <si>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</si>
  <si>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</si>
  <si>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</si>
  <si>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</si>
  <si>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</si>
  <si>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</si>
  <si>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</si>
  <si>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</si>
  <si>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</si>
  <si>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</si>
  <si>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</si>
  <si>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</si>
  <si>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</si>
  <si>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</si>
  <si>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</si>
  <si>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</si>
  <si>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</si>
  <si>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</si>
  <si>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</si>
  <si>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</si>
  <si>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</si>
  <si>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</si>
  <si>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</si>
  <si>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</si>
  <si>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</si>
  <si>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</si>
  <si>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</si>
  <si>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</si>
  <si>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</si>
  <si>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</si>
  <si>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</si>
  <si>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</si>
  <si>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</si>
  <si>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</si>
  <si>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</si>
  <si>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</si>
  <si>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</si>
  <si>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</si>
  <si>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</si>
  <si>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</si>
  <si>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</si>
  <si>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</si>
  <si>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</si>
  <si>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</si>
  <si>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</si>
  <si>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</si>
  <si>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</si>
  <si>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</si>
  <si>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</si>
  <si>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</si>
  <si>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</si>
  <si>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</si>
  <si>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</si>
  <si>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</si>
  <si>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</si>
  <si>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</si>
  <si>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</si>
  <si>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</si>
  <si>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</si>
  <si>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</si>
  <si>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</si>
  <si>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</si>
  <si>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</si>
  <si>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</si>
  <si>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</si>
  <si>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</si>
  <si>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</si>
  <si>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</si>
  <si>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</si>
  <si>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</si>
  <si>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</si>
  <si>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</si>
  <si>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</si>
  <si>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</si>
  <si>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</si>
  <si>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</si>
  <si>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</si>
  <si>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</si>
  <si>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</si>
  <si>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</si>
  <si>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</si>
  <si>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</si>
  <si>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</si>
  <si>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</si>
  <si>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</si>
  <si>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</si>
  <si>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</si>
  <si>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</si>
  <si>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</si>
  <si>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</si>
  <si>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</si>
  <si>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</si>
  <si>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</si>
  <si>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</si>
  <si>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</si>
  <si>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</si>
  <si>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</si>
  <si>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</si>
  <si>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</si>
  <si>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</si>
  <si>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</si>
  <si>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</si>
  <si>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</si>
  <si>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</si>
  <si>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</si>
  <si>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</si>
  <si>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</si>
  <si>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</si>
  <si>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</si>
  <si>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</si>
  <si>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</si>
  <si>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</si>
  <si>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</si>
  <si>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</si>
  <si>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</si>
  <si>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</si>
  <si>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</si>
  <si>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</si>
  <si>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</si>
  <si>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</si>
  <si>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</si>
  <si>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</si>
  <si>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</si>
  <si>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</si>
  <si>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</si>
  <si>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</si>
  <si>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</si>
  <si>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</si>
  <si>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</si>
  <si>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</si>
  <si>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</si>
  <si>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</si>
  <si>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</si>
  <si>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</si>
  <si>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</si>
  <si>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</si>
  <si>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</si>
  <si>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</si>
  <si>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</si>
  <si>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</si>
  <si>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</si>
  <si>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</si>
  <si>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</si>
  <si>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</si>
  <si>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</si>
  <si>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</si>
  <si>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</si>
  <si>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</si>
  <si>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</si>
  <si>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</si>
  <si>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</si>
  <si>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</si>
  <si>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</si>
  <si>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</si>
  <si>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</si>
  <si>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</si>
  <si>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</si>
  <si>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</si>
  <si>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</si>
  <si>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</si>
  <si>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</si>
  <si>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</si>
  <si>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</si>
  <si>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</si>
  <si>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</si>
  <si>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</si>
  <si>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</si>
  <si>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</si>
  <si>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</si>
  <si>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</si>
  <si>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</si>
  <si>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</si>
  <si>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</si>
  <si>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</si>
  <si>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</si>
  <si>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</si>
  <si>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</si>
  <si>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</si>
  <si>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</si>
  <si>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</si>
  <si>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</si>
  <si>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</si>
  <si>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</si>
  <si>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</si>
  <si>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</si>
  <si>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</si>
  <si>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</si>
  <si>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</si>
  <si>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</si>
  <si>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</si>
  <si>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</si>
  <si>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</si>
  <si>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</si>
  <si>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</si>
  <si>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</si>
  <si>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</si>
  <si>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</si>
  <si>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</si>
  <si>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</si>
  <si>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</si>
  <si>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</si>
  <si>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</si>
  <si>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</si>
  <si>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</si>
  <si>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</si>
  <si>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</si>
  <si>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</si>
  <si>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</si>
  <si>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</si>
  <si>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</si>
  <si>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</si>
  <si>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</si>
  <si>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</si>
  <si>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</si>
  <si>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</si>
  <si>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</si>
  <si>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</si>
  <si>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</si>
  <si>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</si>
  <si>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</si>
  <si>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</si>
  <si>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</si>
  <si>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</si>
  <si>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</si>
  <si>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</si>
  <si>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</si>
  <si>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</si>
  <si>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</si>
  <si>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</si>
  <si>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</si>
  <si>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</si>
  <si>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</si>
  <si>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</si>
  <si>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</si>
  <si>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</si>
  <si>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</si>
  <si>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</si>
  <si>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</si>
  <si>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</si>
  <si>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</si>
  <si>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</si>
  <si>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</si>
  <si>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</si>
  <si>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</si>
  <si>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</si>
  <si>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</si>
  <si>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</si>
  <si>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</si>
  <si>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</si>
  <si>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</si>
  <si>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</si>
  <si>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</si>
  <si>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</si>
  <si>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</si>
  <si>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</si>
  <si>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</si>
  <si>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</si>
  <si>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</si>
  <si>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</si>
  <si>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</si>
  <si>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</si>
  <si>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</si>
  <si>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</si>
  <si>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</si>
  <si>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</si>
  <si>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</si>
  <si>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</si>
  <si>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</si>
  <si>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</si>
  <si>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</si>
  <si>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</si>
  <si>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</si>
  <si>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</si>
  <si>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</si>
  <si>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</si>
  <si>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</si>
  <si>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</si>
  <si>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</si>
  <si>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</si>
  <si>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</si>
  <si>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</si>
  <si>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</si>
  <si>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</si>
  <si>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</si>
  <si>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</si>
  <si>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</si>
  <si>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</si>
  <si>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</si>
  <si>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</si>
  <si>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</si>
  <si>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</si>
  <si>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</si>
  <si>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</si>
  <si>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</si>
  <si>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</si>
  <si>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</si>
  <si>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</si>
  <si>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</si>
  <si>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</si>
  <si>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</si>
  <si>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</si>
  <si>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</si>
  <si>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</si>
  <si>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</si>
  <si>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</si>
  <si>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</si>
  <si>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</si>
  <si>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</si>
  <si>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</si>
  <si>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</si>
  <si>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</si>
  <si>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</si>
  <si>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</si>
  <si>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</si>
  <si>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</si>
  <si>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</si>
  <si>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</si>
  <si>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</si>
  <si>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</si>
  <si>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</si>
  <si>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</si>
  <si>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</si>
  <si>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</si>
  <si>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</si>
  <si>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</si>
  <si>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</si>
  <si>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</si>
  <si>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</si>
  <si>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</si>
  <si>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</si>
  <si>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</si>
  <si>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</si>
  <si>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</si>
  <si>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</si>
  <si>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</si>
  <si>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</si>
  <si>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</si>
  <si>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</si>
  <si>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</si>
  <si>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</si>
  <si>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</si>
  <si>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</si>
  <si>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</si>
  <si>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</si>
  <si>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</si>
  <si>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</si>
  <si>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</si>
  <si>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</si>
  <si>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</si>
  <si>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</si>
  <si>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</si>
  <si>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</si>
  <si>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</si>
  <si>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</si>
  <si>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</si>
  <si>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</si>
  <si>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</si>
  <si>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</si>
  <si>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</si>
  <si>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</si>
  <si>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</si>
  <si>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</si>
  <si>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</si>
  <si>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</si>
  <si>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</si>
  <si>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</si>
  <si>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</si>
  <si>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</si>
  <si>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</si>
  <si>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</si>
  <si>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</si>
  <si>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</si>
  <si>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</si>
  <si>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</si>
  <si>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</si>
  <si>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</si>
  <si>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</si>
  <si>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</si>
  <si>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</si>
  <si>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</si>
  <si>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</si>
  <si>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</si>
  <si>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</si>
  <si>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</si>
  <si>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</si>
  <si>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</si>
  <si>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</si>
  <si>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</si>
  <si>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</si>
  <si>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</si>
  <si>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</si>
  <si>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</si>
  <si>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</si>
  <si>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</si>
  <si>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</si>
  <si>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</si>
  <si>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</si>
  <si>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</si>
  <si>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</si>
  <si>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</si>
  <si>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</si>
  <si>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</si>
  <si>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</si>
  <si>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</si>
  <si>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</si>
  <si>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</si>
  <si>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</si>
  <si>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</si>
  <si>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</si>
  <si>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</si>
  <si>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</si>
  <si>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</si>
  <si>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</si>
  <si>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</si>
  <si>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</si>
  <si>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</si>
  <si>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</si>
  <si>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</si>
  <si>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</si>
  <si>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</si>
  <si>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</si>
  <si>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</si>
  <si>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</si>
  <si>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</si>
  <si>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</si>
  <si>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</si>
  <si>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</si>
  <si>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</si>
  <si>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</si>
  <si>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</si>
  <si>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</si>
  <si>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</si>
  <si>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</si>
  <si>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</si>
  <si>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</si>
  <si>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</si>
  <si>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</si>
  <si>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</si>
  <si>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</si>
  <si>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</si>
  <si>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</si>
  <si>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</si>
  <si>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</si>
  <si>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</si>
  <si>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</si>
  <si>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</si>
  <si>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</si>
  <si>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</si>
  <si>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</si>
  <si>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</si>
  <si>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</si>
  <si>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</si>
  <si>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</si>
  <si>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</si>
  <si>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</si>
  <si>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</si>
  <si>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</si>
  <si>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</si>
  <si>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</si>
  <si>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</si>
  <si>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</si>
  <si>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</si>
  <si>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</si>
  <si>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</si>
  <si>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</si>
  <si>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</si>
  <si>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</si>
  <si>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</si>
  <si>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</si>
  <si>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</si>
  <si>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</si>
  <si>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</si>
  <si>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</si>
  <si>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</si>
  <si>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</si>
  <si>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</si>
  <si>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</si>
  <si>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</si>
  <si>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</si>
  <si>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</si>
  <si>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</si>
  <si>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</si>
  <si>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</si>
  <si>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</si>
  <si>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</si>
  <si>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</si>
  <si>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</si>
  <si>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</si>
  <si>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</si>
  <si>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</si>
  <si>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</si>
  <si>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</si>
  <si>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</si>
  <si>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</si>
  <si>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</si>
  <si>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</si>
  <si>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</si>
  <si>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</si>
  <si>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</si>
  <si>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</si>
  <si>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</si>
  <si>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</si>
  <si>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</si>
  <si>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</si>
  <si>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</si>
  <si>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</si>
  <si>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</si>
  <si>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</si>
  <si>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</si>
  <si>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</si>
  <si>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</si>
  <si>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</si>
  <si>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</si>
  <si>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</si>
  <si>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</si>
  <si>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</si>
  <si>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</si>
  <si>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</si>
  <si>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</si>
  <si>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</si>
  <si>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</si>
  <si>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</si>
  <si>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</si>
  <si>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</si>
  <si>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</si>
  <si>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</si>
  <si>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</si>
  <si>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</si>
  <si>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</si>
  <si>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</si>
  <si>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</si>
  <si>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</si>
  <si>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</si>
  <si>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</si>
  <si>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</si>
  <si>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</si>
  <si>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</si>
  <si>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</si>
  <si>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</si>
  <si>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</si>
  <si>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</si>
  <si>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</si>
  <si>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</si>
  <si>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</si>
  <si>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</si>
  <si>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</si>
  <si>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</si>
  <si>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</si>
  <si>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</si>
  <si>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</si>
  <si>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</si>
  <si>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</si>
  <si>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</si>
  <si>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</si>
  <si>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</si>
  <si>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</si>
  <si>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</si>
  <si>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</si>
  <si>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</si>
  <si>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</si>
  <si>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</si>
  <si>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</si>
  <si>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</si>
  <si>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</si>
  <si>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</si>
  <si>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</si>
  <si>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</si>
  <si>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</si>
  <si>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</si>
  <si>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</si>
  <si>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</si>
  <si>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</si>
  <si>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</si>
  <si>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</si>
  <si>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</si>
  <si>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</si>
  <si>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</si>
  <si>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</si>
  <si>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</si>
  <si>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</si>
  <si>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</si>
  <si>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</si>
  <si>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</si>
  <si>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</si>
  <si>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</si>
  <si>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</si>
  <si>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</si>
  <si>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</si>
  <si>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</si>
  <si>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</si>
  <si>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</si>
  <si>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</si>
  <si>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</si>
  <si>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</si>
  <si>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</si>
  <si>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</si>
  <si>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</si>
  <si>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</si>
  <si>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</si>
  <si>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</si>
  <si>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</si>
  <si>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</si>
  <si>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</si>
  <si>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</si>
  <si>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</si>
  <si>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</si>
  <si>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</si>
  <si>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</si>
  <si>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</si>
  <si>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</si>
  <si>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</si>
  <si>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</si>
  <si>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</si>
  <si>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</si>
  <si>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</si>
  <si>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</si>
  <si>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</si>
  <si>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</si>
  <si>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</si>
  <si>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</si>
  <si>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</si>
  <si>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</si>
  <si>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</si>
  <si>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</si>
  <si>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</si>
  <si>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</si>
  <si>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</si>
  <si>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</si>
  <si>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</si>
  <si>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</si>
  <si>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</si>
  <si>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</si>
  <si>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</si>
  <si>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</si>
  <si>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</si>
  <si>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</si>
  <si>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</si>
  <si>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</si>
  <si>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</si>
  <si>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</si>
  <si>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</si>
  <si>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</si>
  <si>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</si>
  <si>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</si>
  <si>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</si>
  <si>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</si>
  <si>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</si>
  <si>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</si>
  <si>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</si>
  <si>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</si>
  <si>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</si>
  <si>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</si>
  <si>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</si>
  <si>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</si>
  <si>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</si>
  <si>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</si>
  <si>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</si>
  <si>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</si>
  <si>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</si>
  <si>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</si>
  <si>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</si>
  <si>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</si>
  <si>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</si>
  <si>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</si>
  <si>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</si>
  <si>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</si>
  <si>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</si>
  <si>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</si>
  <si>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</si>
  <si>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</si>
  <si>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</si>
  <si>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</si>
  <si>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</si>
  <si>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</si>
  <si>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</si>
  <si>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</si>
  <si>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</si>
  <si>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</si>
  <si>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</si>
  <si>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</si>
  <si>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</si>
  <si>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</si>
  <si>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</si>
  <si>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</si>
  <si>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</si>
  <si>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</si>
  <si>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</si>
  <si>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</si>
  <si>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</si>
  <si>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</si>
  <si>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</si>
  <si>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</si>
  <si>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</si>
  <si>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</si>
  <si>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</si>
  <si>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</si>
  <si>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</si>
  <si>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</si>
  <si>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</si>
  <si>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</si>
  <si>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</si>
  <si>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</si>
  <si>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</si>
  <si>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</si>
  <si>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</si>
  <si>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</si>
  <si>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</si>
  <si>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</si>
  <si>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</si>
  <si>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</si>
  <si>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</si>
  <si>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</si>
  <si>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</si>
  <si>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</si>
  <si>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</si>
  <si>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</si>
  <si>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</si>
  <si>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</si>
  <si>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</si>
  <si>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</si>
  <si>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</si>
  <si>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</si>
  <si>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</si>
  <si>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</si>
  <si>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</si>
  <si>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</si>
  <si>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</si>
  <si>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</si>
  <si>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</si>
  <si>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</si>
  <si>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</si>
  <si>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</si>
  <si>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</si>
  <si>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</si>
  <si>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</si>
  <si>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</si>
  <si>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</si>
  <si>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</si>
  <si>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</si>
  <si>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</si>
  <si>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</si>
  <si>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</si>
  <si>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</si>
  <si>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</si>
  <si>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</si>
  <si>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</si>
  <si>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</si>
  <si>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</si>
  <si>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</si>
  <si>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</si>
  <si>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</si>
  <si>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</si>
  <si>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</si>
  <si>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</si>
  <si>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</si>
  <si>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</si>
  <si>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</si>
  <si>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</si>
  <si>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</si>
  <si>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</si>
  <si>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</si>
  <si>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</si>
  <si>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</si>
  <si>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</si>
  <si>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</si>
  <si>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</si>
  <si>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</si>
  <si>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</si>
  <si>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</si>
  <si>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</si>
  <si>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</si>
  <si>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</si>
  <si>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</si>
  <si>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</si>
  <si>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</si>
  <si>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</si>
  <si>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</si>
  <si>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</si>
  <si>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</si>
  <si>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</si>
  <si>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</si>
  <si>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</si>
  <si>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</si>
  <si>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</si>
  <si>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</si>
  <si>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</si>
  <si>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</si>
  <si>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</si>
  <si>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</si>
  <si>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</si>
  <si>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</si>
  <si>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</si>
  <si>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</si>
  <si>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</si>
  <si>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</si>
  <si>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</si>
  <si>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</si>
  <si>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</si>
  <si>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</si>
  <si>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</si>
  <si>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</si>
  <si>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</si>
  <si>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</si>
  <si>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</si>
  <si>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</si>
  <si>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</si>
  <si>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</si>
  <si>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</si>
  <si>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</si>
  <si>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</si>
  <si>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</si>
  <si>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</si>
  <si>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</si>
  <si>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</si>
  <si>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</si>
  <si>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</si>
  <si>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</si>
  <si>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</si>
  <si>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</si>
  <si>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</si>
  <si>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</si>
  <si>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</si>
  <si>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</si>
  <si>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</si>
  <si>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</si>
  <si>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</si>
  <si>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</si>
  <si>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</si>
  <si>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</si>
  <si>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</si>
  <si>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</si>
  <si>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</si>
  <si>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</si>
  <si>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</si>
  <si>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</si>
  <si>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</si>
  <si>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</si>
  <si>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</si>
  <si>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</si>
  <si>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</si>
  <si>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</si>
  <si>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</si>
  <si>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</si>
  <si>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</si>
  <si>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</si>
  <si>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</si>
  <si>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</si>
  <si>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</si>
  <si>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</si>
  <si>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</si>
  <si>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</si>
  <si>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</si>
  <si>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</si>
  <si>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</si>
  <si>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</si>
  <si>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</si>
  <si>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</si>
  <si>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</si>
  <si>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</si>
  <si>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</si>
  <si>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</si>
  <si>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</si>
  <si>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</si>
  <si>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</si>
  <si>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</si>
  <si>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</si>
  <si>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</si>
  <si>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</si>
  <si>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</si>
  <si>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</si>
  <si>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</si>
  <si>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</si>
  <si>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</si>
  <si>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</si>
  <si>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</si>
  <si>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</si>
  <si>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</si>
  <si>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</si>
  <si>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</si>
  <si>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</si>
  <si>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</si>
  <si>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</si>
  <si>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</si>
  <si>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</si>
  <si>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</si>
  <si>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</si>
  <si>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</si>
  <si>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</si>
  <si>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</si>
  <si>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</si>
  <si>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</si>
  <si>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</si>
  <si>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</si>
  <si>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</si>
  <si>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</si>
  <si>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</si>
  <si>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</si>
  <si>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</si>
  <si>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</si>
  <si>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</si>
  <si>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</si>
  <si>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</si>
  <si>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</si>
  <si>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</si>
  <si>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</si>
  <si>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</si>
  <si>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</si>
  <si>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</si>
  <si>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</si>
  <si>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</si>
  <si>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</si>
  <si>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</si>
  <si>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</si>
  <si>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</si>
  <si>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</si>
  <si>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</si>
  <si>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</si>
  <si>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</si>
  <si>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</si>
  <si>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</si>
  <si>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</si>
  <si>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</si>
  <si>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</si>
  <si>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</si>
  <si>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</si>
  <si>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</si>
  <si>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</si>
  <si>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</si>
  <si>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</si>
  <si>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</si>
  <si>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</si>
  <si>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</si>
  <si>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</si>
  <si>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</si>
  <si>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</si>
  <si>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</si>
  <si>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</si>
  <si>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</si>
  <si>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</si>
  <si>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</si>
  <si>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</si>
  <si>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</si>
  <si>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</si>
  <si>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</si>
  <si>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</si>
  <si>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</si>
  <si>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</si>
  <si>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</si>
  <si>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</si>
  <si>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</si>
  <si>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</si>
  <si>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</si>
  <si>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</si>
  <si>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</si>
  <si>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</si>
  <si>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</si>
  <si>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</si>
  <si>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</si>
  <si>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</si>
  <si>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</si>
  <si>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</si>
  <si>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</si>
  <si>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</si>
  <si>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</si>
  <si>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</si>
  <si>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</si>
  <si>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</si>
  <si>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</si>
  <si>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</si>
  <si>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</si>
  <si>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</si>
  <si>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</si>
  <si>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</si>
  <si>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</si>
  <si>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</si>
  <si>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</si>
  <si>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</si>
  <si>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</si>
  <si>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</si>
  <si>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</si>
  <si>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</si>
  <si>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</si>
  <si>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</si>
  <si>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</si>
  <si>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</si>
  <si>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</si>
  <si>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</si>
  <si>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</si>
  <si>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</si>
  <si>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</si>
  <si>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</si>
  <si>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</si>
  <si>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</si>
  <si>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</si>
  <si>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</si>
  <si>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</si>
  <si>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</si>
  <si>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</si>
  <si>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</si>
  <si>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</si>
  <si>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</si>
  <si>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</si>
  <si>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</si>
  <si>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</si>
  <si>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</si>
  <si>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</si>
  <si>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</si>
  <si>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</si>
  <si>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</si>
  <si>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</si>
  <si>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</si>
  <si>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</si>
  <si>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</si>
  <si>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</si>
  <si>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</si>
  <si>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</si>
  <si>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</si>
  <si>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</si>
  <si>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</si>
  <si>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</si>
  <si>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</si>
  <si>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</si>
  <si>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</si>
  <si>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</si>
  <si>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</si>
  <si>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</si>
  <si>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</si>
  <si>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</si>
  <si>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</si>
  <si>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</si>
  <si>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</si>
  <si>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</si>
  <si>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</si>
  <si>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</si>
  <si>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</si>
  <si>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</si>
  <si>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</si>
  <si>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</si>
  <si>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</si>
  <si>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</si>
  <si>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</si>
  <si>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</si>
  <si>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</si>
  <si>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</si>
  <si>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</si>
  <si>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</si>
  <si>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</si>
  <si>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</si>
  <si>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</si>
  <si>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</si>
  <si>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</si>
  <si>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</si>
  <si>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</si>
  <si>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</si>
  <si>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</si>
  <si>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</si>
  <si>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</si>
  <si>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</si>
  <si>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</si>
  <si>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</si>
  <si>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</si>
  <si>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</si>
  <si>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</si>
  <si>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</si>
  <si>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</si>
  <si>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</si>
  <si>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</si>
  <si>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</si>
  <si>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</si>
  <si>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</si>
  <si>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</si>
  <si>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</si>
  <si>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</si>
  <si>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</si>
  <si>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</si>
  <si>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</si>
  <si>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</si>
  <si>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</si>
  <si>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</si>
  <si>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</si>
  <si>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</si>
  <si>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</si>
  <si>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</si>
  <si>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</si>
  <si>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</si>
  <si>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</si>
  <si>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</si>
  <si>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</si>
  <si>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</si>
  <si>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</si>
  <si>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</si>
  <si>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</si>
  <si>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</si>
  <si>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</si>
  <si>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</si>
  <si>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</si>
  <si>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</si>
  <si>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</si>
  <si>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</si>
  <si>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</si>
  <si>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</si>
  <si>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</si>
  <si>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</si>
  <si>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</si>
  <si>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</si>
  <si>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</si>
  <si>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</si>
  <si>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</si>
  <si>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</si>
  <si>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</si>
  <si>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</si>
  <si>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</si>
  <si>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</si>
  <si>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</si>
  <si>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</si>
  <si>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</si>
  <si>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</si>
  <si>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</si>
  <si>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</si>
  <si>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</si>
  <si>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</si>
  <si>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</si>
  <si>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</si>
  <si>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</si>
  <si>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</si>
  <si>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</si>
  <si>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</si>
  <si>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</si>
  <si>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</si>
  <si>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</si>
  <si>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</si>
  <si>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</si>
  <si>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</si>
  <si>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</si>
  <si>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</si>
  <si>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</si>
  <si>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</si>
  <si>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</si>
  <si>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</si>
  <si>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</si>
  <si>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</si>
  <si>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</si>
  <si>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</si>
  <si>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</si>
  <si>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</si>
  <si>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</si>
  <si>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</si>
  <si>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</si>
  <si>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</si>
  <si>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</si>
  <si>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</si>
  <si>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</si>
  <si>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</si>
  <si>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</si>
  <si>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</si>
  <si>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</si>
  <si>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</si>
  <si>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</si>
  <si>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</si>
  <si>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</si>
  <si>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</si>
  <si>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</si>
  <si>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</si>
  <si>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</si>
  <si>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</si>
  <si>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</si>
  <si>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</si>
  <si>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</si>
  <si>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</si>
  <si>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</si>
  <si>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</si>
  <si>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</si>
  <si>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</si>
  <si>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</si>
  <si>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</si>
  <si>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</si>
  <si>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</si>
  <si>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</si>
  <si>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</si>
  <si>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</si>
  <si>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</si>
  <si>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</si>
  <si>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</si>
  <si>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</si>
  <si>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</si>
  <si>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</si>
  <si>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</si>
  <si>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</si>
  <si>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</si>
  <si>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</si>
  <si>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</si>
  <si>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</si>
  <si>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</si>
  <si>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</si>
  <si>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</si>
  <si>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</si>
  <si>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</si>
  <si>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</si>
  <si>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</si>
  <si>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</si>
  <si>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</si>
  <si>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</si>
  <si>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</si>
  <si>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</si>
  <si>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</si>
  <si>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</si>
  <si>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</si>
  <si>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</si>
  <si>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</si>
  <si>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</si>
  <si>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</si>
  <si>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</si>
  <si>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</si>
  <si>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</si>
  <si>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</si>
  <si>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</si>
  <si>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</si>
  <si>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</si>
  <si>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</si>
  <si>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</si>
  <si>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</si>
  <si>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</si>
  <si>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</si>
  <si>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</si>
  <si>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</si>
  <si>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</si>
  <si>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</si>
  <si>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</si>
  <si>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</si>
  <si>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</si>
  <si>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</si>
  <si>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</si>
  <si>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</si>
  <si>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</si>
  <si>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</si>
  <si>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</si>
  <si>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</si>
  <si>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</si>
  <si>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</si>
  <si>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</si>
  <si>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</si>
  <si>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</si>
  <si>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</si>
  <si>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</si>
  <si>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</si>
  <si>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</si>
  <si>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</si>
  <si>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</si>
  <si>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</si>
  <si>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</si>
  <si>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</si>
  <si>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</si>
  <si>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</si>
  <si>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</si>
  <si>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</si>
  <si>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</si>
  <si>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</si>
  <si>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</si>
  <si>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</si>
  <si>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</si>
  <si>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</si>
  <si>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</si>
  <si>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</si>
  <si>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</si>
  <si>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</si>
  <si>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</si>
  <si>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</si>
  <si>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</si>
  <si>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</si>
  <si>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</si>
  <si>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</si>
  <si>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</si>
  <si>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</si>
  <si>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</si>
  <si>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</si>
  <si>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</si>
  <si>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</si>
  <si>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</si>
  <si>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</si>
  <si>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</si>
  <si>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</si>
  <si>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</si>
  <si>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</si>
  <si>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</si>
  <si>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</si>
  <si>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</si>
  <si>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</si>
  <si>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</si>
  <si>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</si>
  <si>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</si>
  <si>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</si>
  <si>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</si>
  <si>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</si>
  <si>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</si>
  <si>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</si>
  <si>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</si>
  <si>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</si>
  <si>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</si>
  <si>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</si>
  <si>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</si>
  <si>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</si>
  <si>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</si>
  <si>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</si>
  <si>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</si>
  <si>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</si>
  <si>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</si>
  <si>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</si>
  <si>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</si>
  <si>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</si>
  <si>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</si>
  <si>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</si>
  <si>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</si>
  <si>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</si>
  <si>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</si>
  <si>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</si>
  <si>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</si>
  <si>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</si>
  <si>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</si>
  <si>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</si>
  <si>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</si>
  <si>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</si>
  <si>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</si>
  <si>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</si>
  <si>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</si>
  <si>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</si>
  <si>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</si>
  <si>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</si>
  <si>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</si>
  <si>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</si>
  <si>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</si>
  <si>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</si>
  <si>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</si>
  <si>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</si>
  <si>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</si>
  <si>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</si>
  <si>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</si>
  <si>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</si>
  <si>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</si>
  <si>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</si>
  <si>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</si>
  <si>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</si>
  <si>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</si>
  <si>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</si>
  <si>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</si>
  <si>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</si>
  <si>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</si>
  <si>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</si>
  <si>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</si>
  <si>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</si>
  <si>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</si>
  <si>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</si>
  <si>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</si>
  <si>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</si>
  <si>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</si>
  <si>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</si>
  <si>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</si>
  <si>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</si>
  <si>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</si>
  <si>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</si>
  <si>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</si>
  <si>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</si>
  <si>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</si>
  <si>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</si>
  <si>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</si>
  <si>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</si>
  <si>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</si>
  <si>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</si>
  <si>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</si>
  <si>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</si>
  <si>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</si>
  <si>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</si>
  <si>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</si>
  <si>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</si>
  <si>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</si>
  <si>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</si>
  <si>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</si>
  <si>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</si>
  <si>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</si>
  <si>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</si>
  <si>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</si>
  <si>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</si>
  <si>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</si>
  <si>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</si>
  <si>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</si>
  <si>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</si>
  <si>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</si>
  <si>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</si>
  <si>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</si>
  <si>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</si>
  <si>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</si>
  <si>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</si>
  <si>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</si>
  <si>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</si>
  <si>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</si>
  <si>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</si>
  <si>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</si>
  <si>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</si>
  <si>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</si>
  <si>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</si>
  <si>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</si>
  <si>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</si>
  <si>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</si>
  <si>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</si>
  <si>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</si>
  <si>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</si>
  <si>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</si>
  <si>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</si>
  <si>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</si>
  <si>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</si>
  <si>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</si>
  <si>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</si>
  <si>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</si>
  <si>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</si>
  <si>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</si>
  <si>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</si>
  <si>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</si>
  <si>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</si>
  <si>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</si>
  <si>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</si>
  <si>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</si>
  <si>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</si>
  <si>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</si>
  <si>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</si>
  <si>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</si>
  <si>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</si>
  <si>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</si>
  <si>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</si>
  <si>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</si>
  <si>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</si>
  <si>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</si>
  <si>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</si>
  <si>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</si>
  <si>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</si>
  <si>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</si>
  <si>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</si>
  <si>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</si>
  <si>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</si>
  <si>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</si>
  <si>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</si>
  <si>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</si>
  <si>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</si>
  <si>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</si>
  <si>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</si>
  <si>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</si>
  <si>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</si>
  <si>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</si>
  <si>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</si>
  <si>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</si>
  <si>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</si>
  <si>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</si>
  <si>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</si>
  <si>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</si>
  <si>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</si>
  <si>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</si>
  <si>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</si>
  <si>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</si>
  <si>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</si>
  <si>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</si>
  <si>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</si>
  <si>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</si>
  <si>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</si>
  <si>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</si>
  <si>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</si>
  <si>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</si>
  <si>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</si>
  <si>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</si>
  <si>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</si>
  <si>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</si>
  <si>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</si>
  <si>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</si>
  <si>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</si>
  <si>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</si>
  <si>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</si>
  <si>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</si>
  <si>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</si>
  <si>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</si>
  <si>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</si>
  <si>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</si>
  <si>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</si>
  <si>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</si>
  <si>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</si>
  <si>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</si>
  <si>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</si>
  <si>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</si>
  <si>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</si>
  <si>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</si>
  <si>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</si>
  <si>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</si>
  <si>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</si>
  <si>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</si>
  <si>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</si>
  <si>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</si>
  <si>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</si>
  <si>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</si>
  <si>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</si>
  <si>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</si>
  <si>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</si>
  <si>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</si>
  <si>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</si>
  <si>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</si>
  <si>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</si>
  <si>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</si>
  <si>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</si>
  <si>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</si>
  <si>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</si>
  <si>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</si>
  <si>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</si>
  <si>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</si>
  <si>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</si>
  <si>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</si>
  <si>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</si>
  <si>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</si>
  <si>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</si>
  <si>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</si>
  <si>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</si>
  <si>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</si>
  <si>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</si>
  <si>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</si>
  <si>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</si>
  <si>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</si>
  <si>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</si>
  <si>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</si>
  <si>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</si>
  <si>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</si>
  <si>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</si>
  <si>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</si>
  <si>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</si>
  <si>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</si>
  <si>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</si>
  <si>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</si>
  <si>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</si>
  <si>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</si>
  <si>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</si>
  <si>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</si>
  <si>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</si>
  <si>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</si>
  <si>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</si>
  <si>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</si>
  <si>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</si>
  <si>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</si>
  <si>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</si>
  <si>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</si>
  <si>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</si>
  <si>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</si>
  <si>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</si>
  <si>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</si>
  <si>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</si>
  <si>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</si>
  <si>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</si>
  <si>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</si>
  <si>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</si>
  <si>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</si>
  <si>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</si>
  <si>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</si>
  <si>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</si>
  <si>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</si>
  <si>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</si>
  <si>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</si>
  <si>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</si>
  <si>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</si>
  <si>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</si>
  <si>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</si>
  <si>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</si>
  <si>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</si>
  <si>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</si>
  <si>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</si>
  <si>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</si>
  <si>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</si>
  <si>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</si>
  <si>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</si>
  <si>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</si>
  <si>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</si>
  <si>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</si>
  <si>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</si>
  <si>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</si>
  <si>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</si>
  <si>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</si>
  <si>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</si>
  <si>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</si>
  <si>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</si>
  <si>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</si>
  <si>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</si>
  <si>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</si>
  <si>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</si>
  <si>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</si>
  <si>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</si>
  <si>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</si>
  <si>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</si>
  <si>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</si>
  <si>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</si>
  <si>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</si>
  <si>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</si>
  <si>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</si>
  <si>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</si>
  <si>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</si>
  <si>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</si>
  <si>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</si>
  <si>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</si>
  <si>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</si>
  <si>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</si>
  <si>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</si>
  <si>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</si>
  <si>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</si>
  <si>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</si>
  <si>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</si>
  <si>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</si>
  <si>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</si>
  <si>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</si>
  <si>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</si>
  <si>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</si>
  <si>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</si>
  <si>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</si>
  <si>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</si>
  <si>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</si>
  <si>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</si>
  <si>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</si>
  <si>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</si>
  <si>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</si>
  <si>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</si>
  <si>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</si>
  <si>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</si>
  <si>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</si>
  <si>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</si>
  <si>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</si>
  <si>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</si>
  <si>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</si>
  <si>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</si>
  <si>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</si>
  <si>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</si>
  <si>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</si>
  <si>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</si>
  <si>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</si>
  <si>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</si>
  <si>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</si>
  <si>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</si>
  <si>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</si>
  <si>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</si>
  <si>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</si>
  <si>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</si>
  <si>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</si>
  <si>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</si>
  <si>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</si>
  <si>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</si>
  <si>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</si>
  <si>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</si>
  <si>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</si>
  <si>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</si>
  <si>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</si>
  <si>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</si>
  <si>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</si>
  <si>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</si>
  <si>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</si>
  <si>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</si>
  <si>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</si>
  <si>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</si>
  <si>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</si>
  <si>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</si>
  <si>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</si>
  <si>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</si>
  <si>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</si>
  <si>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</si>
  <si>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</si>
  <si>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</si>
  <si>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</si>
  <si>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</si>
  <si>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</si>
  <si>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</si>
  <si>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</si>
  <si>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</si>
  <si>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</si>
  <si>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</si>
  <si>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</si>
  <si>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</si>
  <si>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</si>
  <si>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</si>
  <si>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</si>
  <si>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</si>
  <si>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</si>
  <si>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</si>
  <si>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</si>
  <si>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</si>
  <si>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</si>
  <si>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</si>
  <si>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</si>
  <si>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</si>
  <si>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</si>
  <si>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</si>
  <si>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</si>
  <si>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</si>
  <si>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</si>
  <si>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</si>
  <si>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</si>
  <si>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</si>
  <si>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</si>
  <si>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</si>
  <si>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</si>
  <si>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</si>
  <si>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</si>
  <si>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</si>
  <si>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</si>
  <si>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</si>
  <si>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</si>
  <si>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</si>
  <si>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</si>
  <si>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</si>
  <si>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</si>
  <si>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</si>
  <si>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</si>
  <si>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</si>
  <si>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</si>
  <si>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</si>
  <si>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</si>
  <si>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</si>
  <si>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</si>
  <si>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</si>
  <si>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</si>
  <si>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</si>
  <si>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</si>
  <si>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</si>
  <si>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</si>
  <si>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</si>
  <si>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</si>
  <si>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</si>
  <si>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</si>
  <si>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</si>
  <si>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</si>
  <si>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</si>
  <si>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</si>
  <si>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</si>
  <si>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</si>
  <si>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</si>
  <si>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</si>
  <si>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</si>
  <si>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</si>
  <si>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</si>
  <si>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</si>
  <si>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</si>
  <si>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</si>
  <si>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</si>
  <si>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</si>
  <si>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</si>
  <si>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</si>
  <si>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</si>
  <si>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</si>
  <si>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</si>
  <si>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</si>
  <si>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</si>
  <si>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</si>
  <si>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</si>
  <si>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</si>
  <si>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</si>
  <si>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</si>
  <si>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</si>
  <si>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</si>
  <si>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</si>
  <si>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</si>
  <si>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</si>
  <si>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</si>
  <si>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</si>
  <si>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</si>
  <si>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</si>
  <si>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</si>
  <si>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</si>
  <si>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</si>
  <si>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</si>
  <si>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</si>
  <si>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</si>
  <si>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</si>
  <si>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</si>
  <si>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</si>
  <si>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</si>
  <si>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</si>
  <si>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</si>
  <si>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</si>
  <si>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</si>
  <si>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</si>
  <si>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</si>
  <si>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</si>
  <si>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</si>
  <si>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</si>
  <si>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</si>
  <si>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</si>
  <si>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</si>
  <si>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</si>
  <si>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</si>
  <si>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</si>
  <si>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</si>
  <si>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</si>
  <si>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</si>
  <si>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</si>
  <si>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</si>
  <si>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</si>
  <si>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</si>
  <si>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</si>
  <si>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</si>
  <si>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</si>
  <si>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</si>
  <si>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</si>
  <si>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</si>
  <si>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</si>
  <si>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</si>
  <si>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</si>
  <si>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</si>
  <si>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</si>
  <si>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</si>
  <si>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</si>
  <si>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</si>
  <si>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</si>
  <si>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</si>
  <si>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</si>
  <si>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</si>
  <si>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</si>
  <si>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</si>
  <si>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</si>
  <si>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</si>
  <si>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</si>
  <si>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</si>
  <si>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</si>
  <si>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</si>
  <si>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</si>
  <si>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</si>
  <si>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</si>
  <si>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</si>
  <si>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</si>
  <si>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</si>
  <si>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</si>
  <si>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</si>
  <si>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</si>
  <si>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</si>
  <si>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</si>
  <si>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</si>
  <si>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</si>
  <si>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</si>
  <si>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</si>
  <si>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</si>
  <si>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</si>
  <si>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</si>
  <si>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</si>
  <si>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</si>
  <si>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</si>
  <si>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</si>
  <si>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</si>
  <si>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</si>
  <si>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</si>
  <si>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</si>
  <si>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</si>
  <si>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</si>
  <si>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</si>
  <si>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</si>
  <si>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</si>
  <si>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</si>
  <si>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</si>
  <si>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</si>
  <si>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</si>
  <si>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</si>
  <si>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</si>
  <si>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</si>
  <si>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</si>
  <si>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</si>
  <si>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</si>
  <si>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</si>
  <si>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</si>
  <si>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</si>
  <si>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</si>
  <si>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</si>
  <si>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</si>
  <si>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</si>
  <si>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</si>
  <si>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</si>
  <si>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</si>
  <si>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</si>
  <si>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</si>
  <si>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</si>
  <si>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</si>
  <si>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</si>
  <si>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</si>
  <si>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</si>
  <si>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</si>
  <si>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</si>
  <si>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</si>
  <si>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</si>
  <si>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</si>
  <si>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</si>
  <si>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</si>
  <si>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</si>
  <si>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</si>
  <si>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</si>
  <si>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</si>
  <si>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</si>
  <si>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</si>
  <si>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</si>
  <si>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</si>
  <si>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</si>
  <si>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</si>
  <si>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</si>
  <si>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</si>
  <si>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</si>
  <si>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</si>
  <si>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</si>
  <si>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</si>
  <si>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</si>
  <si>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</si>
  <si>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</si>
  <si>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</si>
  <si>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</si>
  <si>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</si>
  <si>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</si>
  <si>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</si>
  <si>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</si>
  <si>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</si>
  <si>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</si>
  <si>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</si>
  <si>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</si>
  <si>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</si>
  <si>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</si>
  <si>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</si>
  <si>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</si>
  <si>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</si>
  <si>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</si>
  <si>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</si>
  <si>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</si>
  <si>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</si>
  <si>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</si>
  <si>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</si>
  <si>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</si>
  <si>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</si>
  <si>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</si>
  <si>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</si>
  <si>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</si>
  <si>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</si>
  <si>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</si>
  <si>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</si>
  <si>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</si>
  <si>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</si>
  <si>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</si>
  <si>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</si>
  <si>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</si>
  <si>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</si>
  <si>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</si>
  <si>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</si>
  <si>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</si>
  <si>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</si>
  <si>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</si>
  <si>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</si>
  <si>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</si>
  <si>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</si>
  <si>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</si>
  <si>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</si>
  <si>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</si>
  <si>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</si>
  <si>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</si>
  <si>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</si>
  <si>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</si>
  <si>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</si>
  <si>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</si>
  <si>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</si>
  <si>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</si>
  <si>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</si>
  <si>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</si>
  <si>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</si>
  <si>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</si>
  <si>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</si>
  <si>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</si>
  <si>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</si>
  <si>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</si>
  <si>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</si>
  <si>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</si>
  <si>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</si>
  <si>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</si>
  <si>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</si>
  <si>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</si>
  <si>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</si>
  <si>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</si>
  <si>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</si>
  <si>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</si>
  <si>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</si>
  <si>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</si>
  <si>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</si>
  <si>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</si>
  <si>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</si>
  <si>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</si>
  <si>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</si>
  <si>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</si>
  <si>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</si>
  <si>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</si>
  <si>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</si>
  <si>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</si>
  <si>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</si>
  <si>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</si>
  <si>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</si>
  <si>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</si>
  <si>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</si>
  <si>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</si>
  <si>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</si>
  <si>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</si>
  <si>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</si>
  <si>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</si>
  <si>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</si>
  <si>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</si>
  <si>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</si>
  <si>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</si>
  <si>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</si>
  <si>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</si>
  <si>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</si>
  <si>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</si>
  <si>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</si>
  <si>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</si>
  <si>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</si>
  <si>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</si>
  <si>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</si>
  <si>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</si>
  <si>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</si>
  <si>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</si>
  <si>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</si>
  <si>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</si>
  <si>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</si>
  <si>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</si>
  <si>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</si>
  <si>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</si>
  <si>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</si>
  <si>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</si>
  <si>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</si>
  <si>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</si>
  <si>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</si>
  <si>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</si>
  <si>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</si>
  <si>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</si>
  <si>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</si>
  <si>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</si>
  <si>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</si>
  <si>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</si>
  <si>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</si>
  <si>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</si>
  <si>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</si>
  <si>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</si>
  <si>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</si>
  <si>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</si>
  <si>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</si>
  <si>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</si>
  <si>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</si>
  <si>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</si>
  <si>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</si>
  <si>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</si>
  <si>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</si>
  <si>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</si>
  <si>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</si>
  <si>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</si>
  <si>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</si>
  <si>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</si>
  <si>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</si>
  <si>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</si>
  <si>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</si>
  <si>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</si>
  <si>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</si>
  <si>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</si>
  <si>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</si>
  <si>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</si>
  <si>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</si>
  <si>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</si>
  <si>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</si>
  <si>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</si>
  <si>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</si>
  <si>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</si>
  <si>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</si>
  <si>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</si>
  <si>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</si>
  <si>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</si>
  <si>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</si>
  <si>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</si>
  <si>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</si>
  <si>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</si>
  <si>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</si>
  <si>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</si>
  <si>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</si>
  <si>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</si>
  <si>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</si>
  <si>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</si>
  <si>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</si>
  <si>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</si>
  <si>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</si>
  <si>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</si>
  <si>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</si>
  <si>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</si>
  <si>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</si>
  <si>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</si>
  <si>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</si>
  <si>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</si>
  <si>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</si>
  <si>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</si>
  <si>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</si>
  <si>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</si>
  <si>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</si>
  <si>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</si>
  <si>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</si>
  <si>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</si>
  <si>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</si>
  <si>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</si>
  <si>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</si>
  <si>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</si>
  <si>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</si>
  <si>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</si>
  <si>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</si>
  <si>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</si>
  <si>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</si>
  <si>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</si>
  <si>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</si>
  <si>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</si>
  <si>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</si>
  <si>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</si>
  <si>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</si>
  <si>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</si>
  <si>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</si>
  <si>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</si>
  <si>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</si>
  <si>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</si>
  <si>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</si>
  <si>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</si>
  <si>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</si>
  <si>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</si>
  <si>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</si>
  <si>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</si>
  <si>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</si>
  <si>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</si>
  <si>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</si>
  <si>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</si>
  <si>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</si>
  <si>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</si>
  <si>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</si>
  <si>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</si>
  <si>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</si>
  <si>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</si>
  <si>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</si>
  <si>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</si>
  <si>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</si>
  <si>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</si>
  <si>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</si>
  <si>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</si>
  <si>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</si>
  <si>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</si>
  <si>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</si>
  <si>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</si>
  <si>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</si>
  <si>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</si>
  <si>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</si>
  <si>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</si>
  <si>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</si>
  <si>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</si>
  <si>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</si>
  <si>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</si>
  <si>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</si>
  <si>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</si>
  <si>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</si>
  <si>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</si>
  <si>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</si>
  <si>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</si>
  <si>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</si>
  <si>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</si>
  <si>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</si>
  <si>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</si>
  <si>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</si>
  <si>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</si>
  <si>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</si>
  <si>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</si>
  <si>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</si>
  <si>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</si>
  <si>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</si>
  <si>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</si>
  <si>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</si>
  <si>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</si>
  <si>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</si>
  <si>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</si>
  <si>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</si>
  <si>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</si>
  <si>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</si>
  <si>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</si>
  <si>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</si>
  <si>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</si>
  <si>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</si>
  <si>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</si>
  <si>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</si>
  <si>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</si>
  <si>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</si>
  <si>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</si>
  <si>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</si>
  <si>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</si>
  <si>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</si>
  <si>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</si>
  <si>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</si>
  <si>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</si>
  <si>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</si>
  <si>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</si>
  <si>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</si>
  <si>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</si>
  <si>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</si>
  <si>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</si>
  <si>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</si>
  <si>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</si>
  <si>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</si>
  <si>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</si>
  <si>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</si>
  <si>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</si>
  <si>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</si>
  <si>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</si>
  <si>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</si>
  <si>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</si>
  <si>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</si>
  <si>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</si>
  <si>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</si>
  <si>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</si>
  <si>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</si>
  <si>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</si>
  <si>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</si>
  <si>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</si>
  <si>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</si>
  <si>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</si>
  <si>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</si>
  <si>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</si>
  <si>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</si>
  <si>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</si>
  <si>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</si>
  <si>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</si>
  <si>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</si>
  <si>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</si>
  <si>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</si>
  <si>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</si>
  <si>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</si>
  <si>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</si>
  <si>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</si>
  <si>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</si>
  <si>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</si>
  <si>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</si>
  <si>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</si>
  <si>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</si>
  <si>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</si>
  <si>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</si>
  <si>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</si>
  <si>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</si>
  <si>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</si>
  <si>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</si>
  <si>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</si>
  <si>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</si>
  <si>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</si>
  <si>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</si>
  <si>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</si>
  <si>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</si>
  <si>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</si>
  <si>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</si>
  <si>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</si>
  <si>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</si>
  <si>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</si>
  <si>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</si>
  <si>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</si>
  <si>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</si>
  <si>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</si>
  <si>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</si>
  <si>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</si>
  <si>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</si>
  <si>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</si>
  <si>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</si>
  <si>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</si>
  <si>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</si>
  <si>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</si>
  <si>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</si>
  <si>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</si>
  <si>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</si>
  <si>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</si>
  <si>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</si>
  <si>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</si>
  <si>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</si>
  <si>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</si>
  <si>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</si>
  <si>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</si>
  <si>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</si>
  <si>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</si>
  <si>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</si>
  <si>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</si>
  <si>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</si>
  <si>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</si>
  <si>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</si>
  <si>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</si>
  <si>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</si>
  <si>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</si>
  <si>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</si>
  <si>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</si>
  <si>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</si>
  <si>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</si>
  <si>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</si>
  <si>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</si>
  <si>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</si>
  <si>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</si>
  <si>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</si>
  <si>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</si>
  <si>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</si>
  <si>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</si>
  <si>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</si>
  <si>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</si>
  <si>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</si>
  <si>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</si>
  <si>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</si>
  <si>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</si>
  <si>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</si>
  <si>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</si>
  <si>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</si>
  <si>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</si>
  <si>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</si>
  <si>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</si>
  <si>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</si>
  <si>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</si>
  <si>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</si>
  <si>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</si>
  <si>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</si>
  <si>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</si>
  <si>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</si>
  <si>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</si>
  <si>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</si>
  <si>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</si>
  <si>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</si>
  <si>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</si>
  <si>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</si>
  <si>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</si>
  <si>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</si>
  <si>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</si>
  <si>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</si>
  <si>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</si>
  <si>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</si>
  <si>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</si>
  <si>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</si>
  <si>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</si>
  <si>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</si>
  <si>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</si>
  <si>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</si>
  <si>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</si>
  <si>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</si>
  <si>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</si>
  <si>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</si>
  <si>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</si>
  <si>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</si>
  <si>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</si>
  <si>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</si>
  <si>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</si>
  <si>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</si>
  <si>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</si>
  <si>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</si>
  <si>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</si>
  <si>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</si>
  <si>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</si>
  <si>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</si>
  <si>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</si>
  <si>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</si>
  <si>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</si>
  <si>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</si>
  <si>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</si>
  <si>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</si>
  <si>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</si>
  <si>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</si>
  <si>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</si>
  <si>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</si>
  <si>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</si>
  <si>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</si>
  <si>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</si>
  <si>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</si>
  <si>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</si>
  <si>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</si>
  <si>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</si>
  <si>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</si>
  <si>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</si>
  <si>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</si>
  <si>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</si>
  <si>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</si>
  <si>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</si>
  <si>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</si>
  <si>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</si>
  <si>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</si>
  <si>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</si>
  <si>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</si>
  <si>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</si>
  <si>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</si>
  <si>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</si>
  <si>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</si>
  <si>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</si>
  <si>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</si>
  <si>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</si>
  <si>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</si>
  <si>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</si>
  <si>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</si>
  <si>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</si>
  <si>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</si>
  <si>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</si>
  <si>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</si>
  <si>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</si>
  <si>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</si>
  <si>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</si>
  <si>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</si>
  <si>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</si>
  <si>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</si>
  <si>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</si>
  <si>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</si>
  <si>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</si>
  <si>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</si>
  <si>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</si>
  <si>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</si>
  <si>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</si>
  <si>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</si>
  <si>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</si>
  <si>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</si>
  <si>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</si>
  <si>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</si>
  <si>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</si>
  <si>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</si>
  <si>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</si>
  <si>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</si>
  <si>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</si>
  <si>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</si>
  <si>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</si>
  <si>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</si>
  <si>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</si>
  <si>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</si>
  <si>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</si>
  <si>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</si>
  <si>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</si>
  <si>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</si>
  <si>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</si>
  <si>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</si>
  <si>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</si>
  <si>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</si>
  <si>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</si>
  <si>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</si>
  <si>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</si>
  <si>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</si>
  <si>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</si>
  <si>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</si>
  <si>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</si>
  <si>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</si>
  <si>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</si>
  <si>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</si>
  <si>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</si>
  <si>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</si>
  <si>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</si>
  <si>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</si>
  <si>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</si>
  <si>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</si>
  <si>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</si>
  <si>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</si>
  <si>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</si>
  <si>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</si>
  <si>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</si>
  <si>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</si>
  <si>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</si>
  <si>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</si>
  <si>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</si>
  <si>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</si>
  <si>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</si>
  <si>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</si>
  <si>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</si>
  <si>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</si>
  <si>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</si>
  <si>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</si>
  <si>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</si>
  <si>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</si>
  <si>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</si>
  <si>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</si>
  <si>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</si>
  <si>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</si>
  <si>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</si>
  <si>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</si>
  <si>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</si>
  <si>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</si>
  <si>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</si>
  <si>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</si>
  <si>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</si>
  <si>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</si>
  <si>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</si>
  <si>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</si>
  <si>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</si>
  <si>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</si>
  <si>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</si>
  <si>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</si>
  <si>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</si>
  <si>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</si>
  <si>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</si>
  <si>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</si>
  <si>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</si>
  <si>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</si>
  <si>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</si>
  <si>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</si>
  <si>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</si>
  <si>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</si>
  <si>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</si>
  <si>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</si>
  <si>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</si>
  <si>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</si>
  <si>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</si>
  <si>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</si>
  <si>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</si>
  <si>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</si>
  <si>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</si>
  <si>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</si>
  <si>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</si>
  <si>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</si>
  <si>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</si>
  <si>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</si>
  <si>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</si>
  <si>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</si>
  <si>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</si>
  <si>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</si>
  <si>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</si>
  <si>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</si>
  <si>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</si>
  <si>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</si>
  <si>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</si>
  <si>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</si>
  <si>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</si>
  <si>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</si>
  <si>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</si>
  <si>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</si>
  <si>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</si>
  <si>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</si>
  <si>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</si>
  <si>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</si>
  <si>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</si>
  <si>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</si>
  <si>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</si>
  <si>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</si>
  <si>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</si>
  <si>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</si>
  <si>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</si>
  <si>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</si>
  <si>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</si>
  <si>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</si>
  <si>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</si>
  <si>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</si>
  <si>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</si>
  <si>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</si>
  <si>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</si>
  <si>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</si>
  <si>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</si>
  <si>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</si>
  <si>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</si>
  <si>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</si>
  <si>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</si>
  <si>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</si>
  <si>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</si>
  <si>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</si>
  <si>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</si>
  <si>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</si>
  <si>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</si>
  <si>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</si>
  <si>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</si>
  <si>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</si>
  <si>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</si>
  <si>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</si>
  <si>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</si>
  <si>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</si>
  <si>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</si>
  <si>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</si>
  <si>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</si>
  <si>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</si>
  <si>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</si>
  <si>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</si>
  <si>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</si>
  <si>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</si>
  <si>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</si>
  <si>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</si>
  <si>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</si>
  <si>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</si>
  <si>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</si>
  <si>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</si>
  <si>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</si>
  <si>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</si>
  <si>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</si>
  <si>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</si>
  <si>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</si>
  <si>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</si>
  <si>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</si>
  <si>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</si>
  <si>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</si>
  <si>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</si>
  <si>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</si>
  <si>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</si>
  <si>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</si>
  <si>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</si>
  <si>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</si>
  <si>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</si>
  <si>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</si>
  <si>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</si>
  <si>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</si>
  <si>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</si>
  <si>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</si>
  <si>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</si>
  <si>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</si>
  <si>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</si>
  <si>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</si>
  <si>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</si>
  <si>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</si>
  <si>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</si>
  <si>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</si>
  <si>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</si>
  <si>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</si>
  <si>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</si>
  <si>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</si>
  <si>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</si>
  <si>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</si>
  <si>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</si>
  <si>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</si>
  <si>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</si>
  <si>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</si>
  <si>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</si>
  <si>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</si>
  <si>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</si>
  <si>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</si>
  <si>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</si>
  <si>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</si>
  <si>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</si>
  <si>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</si>
  <si>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</si>
  <si>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</si>
  <si>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</si>
  <si>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</si>
  <si>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</si>
  <si>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</si>
  <si>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</si>
  <si>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</si>
  <si>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</si>
  <si>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</si>
  <si>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</si>
  <si>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</si>
  <si>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</si>
  <si>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</si>
  <si>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</si>
  <si>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</si>
  <si>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</si>
  <si>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</si>
  <si>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</si>
  <si>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</si>
  <si>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</si>
  <si>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</si>
  <si>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</si>
  <si>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</si>
  <si>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</si>
  <si>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</si>
  <si>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</si>
  <si>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</si>
  <si>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</si>
  <si>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</si>
  <si>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</si>
  <si>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</si>
  <si>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</si>
  <si>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</si>
  <si>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</si>
  <si>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</si>
  <si>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</si>
  <si>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</si>
  <si>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</si>
  <si>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</si>
  <si>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</si>
  <si>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</si>
  <si>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</si>
  <si>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</si>
  <si>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</si>
  <si>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</si>
  <si>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</si>
  <si>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</si>
  <si>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</si>
  <si>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</si>
  <si>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</si>
  <si>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</si>
  <si>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</si>
  <si>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</si>
  <si>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</si>
  <si>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</si>
  <si>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</si>
  <si>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</si>
  <si>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</si>
  <si>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</si>
  <si>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</si>
  <si>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</si>
  <si>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</si>
  <si>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</si>
  <si>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</si>
  <si>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</si>
  <si>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</si>
  <si>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</si>
  <si>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</si>
  <si>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</si>
  <si>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</si>
  <si>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</si>
  <si>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</si>
  <si>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</si>
  <si>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</si>
  <si>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</si>
  <si>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</si>
  <si>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</si>
  <si>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</si>
  <si>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</si>
  <si>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</si>
  <si>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</si>
  <si>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</si>
  <si>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</si>
  <si>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</si>
  <si>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</si>
  <si>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</si>
  <si>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</si>
  <si>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</si>
  <si>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</si>
  <si>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</si>
  <si>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</si>
  <si>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</si>
  <si>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</si>
  <si>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</si>
  <si>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</si>
  <si>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</si>
  <si>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</si>
  <si>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</si>
  <si>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</si>
  <si>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</si>
  <si>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</si>
  <si>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</si>
  <si>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</si>
  <si>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</si>
  <si>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</si>
  <si>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</si>
  <si>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</si>
  <si>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</si>
  <si>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</si>
  <si>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</si>
  <si>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</si>
  <si>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</si>
  <si>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</si>
  <si>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</si>
  <si>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</si>
  <si>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</si>
  <si>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</si>
  <si>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</si>
  <si>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</si>
  <si>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</si>
  <si>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</si>
  <si>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</si>
  <si>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</si>
  <si>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</si>
  <si>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</si>
  <si>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</si>
  <si>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</si>
  <si>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</si>
  <si>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</si>
  <si>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</si>
  <si>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</si>
  <si>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</si>
  <si>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</si>
  <si>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</si>
  <si>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</si>
  <si>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</si>
  <si>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</si>
  <si>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</si>
  <si>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</si>
  <si>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</si>
  <si>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</si>
  <si>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</si>
  <si>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</si>
  <si>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</si>
  <si>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</si>
  <si>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</si>
  <si>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</si>
  <si>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</si>
  <si>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</si>
  <si>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</si>
  <si>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</si>
  <si>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</si>
  <si>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</si>
  <si>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</si>
  <si>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</si>
  <si>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</si>
  <si>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</si>
  <si>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</si>
  <si>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</si>
  <si>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</si>
  <si>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</si>
  <si>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</si>
  <si>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</si>
  <si>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</si>
  <si>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</si>
  <si>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</si>
  <si>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</si>
  <si>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</si>
  <si>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</si>
  <si>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</si>
  <si>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</si>
  <si>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</si>
  <si>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</si>
  <si>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</si>
  <si>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</si>
  <si>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</si>
  <si>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</si>
  <si>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</si>
  <si>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</si>
  <si>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</si>
  <si>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</si>
  <si>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</si>
  <si>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</si>
  <si>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</si>
  <si>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</si>
  <si>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</si>
  <si>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</si>
  <si>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</si>
  <si>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</si>
  <si>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</si>
  <si>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</si>
  <si>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</si>
  <si>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</si>
  <si>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</si>
  <si>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</si>
  <si>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</si>
  <si>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</si>
  <si>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</si>
  <si>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</si>
  <si>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</si>
  <si>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</si>
  <si>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</si>
  <si>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</si>
  <si>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</si>
  <si>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</si>
  <si>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</si>
  <si>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</si>
  <si>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</si>
  <si>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</si>
  <si>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</si>
  <si>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</si>
  <si>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</si>
  <si>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</si>
  <si>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</si>
  <si>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</si>
  <si>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</si>
  <si>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</si>
  <si>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</si>
  <si>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</si>
  <si>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</si>
  <si>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</si>
  <si>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</si>
  <si>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</si>
  <si>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</si>
  <si>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</si>
  <si>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</si>
  <si>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</si>
  <si>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</si>
  <si>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</si>
  <si>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</si>
  <si>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</si>
  <si>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</si>
  <si>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</si>
  <si>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</si>
  <si>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</si>
  <si>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</si>
  <si>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</si>
  <si>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</si>
  <si>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</si>
  <si>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</si>
  <si>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</si>
  <si>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</si>
  <si>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</si>
  <si>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</si>
  <si>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</si>
  <si>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</si>
  <si>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</si>
  <si>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</si>
  <si>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</si>
  <si>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</si>
  <si>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</si>
  <si>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</si>
  <si>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</si>
  <si>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</si>
  <si>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</si>
  <si>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</si>
  <si>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</si>
  <si>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</si>
  <si>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</si>
  <si>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</si>
  <si>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</si>
  <si>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</si>
  <si>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</si>
  <si>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</si>
  <si>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</si>
  <si>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</si>
  <si>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</si>
  <si>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</si>
  <si>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</si>
  <si>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</si>
  <si>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</si>
  <si>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</si>
  <si>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</si>
  <si>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</si>
  <si>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</si>
  <si>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</si>
  <si>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</si>
  <si>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</si>
  <si>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</si>
  <si>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</si>
  <si>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</si>
  <si>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</si>
  <si>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</si>
  <si>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</si>
  <si>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</si>
  <si>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</si>
  <si>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</si>
  <si>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</si>
  <si>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</si>
  <si>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</si>
  <si>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</si>
  <si>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</si>
  <si>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</si>
  <si>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</si>
  <si>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</si>
  <si>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</si>
  <si>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</si>
  <si>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</si>
  <si>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</si>
  <si>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</si>
  <si>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</si>
  <si>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</si>
  <si>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</si>
  <si>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</si>
  <si>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</si>
  <si>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</si>
  <si>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</si>
  <si>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</si>
  <si>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</si>
  <si>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</si>
  <si>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</si>
  <si>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</si>
  <si>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</si>
  <si>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</si>
  <si>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</si>
  <si>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</si>
  <si>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</si>
  <si>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</si>
  <si>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</si>
  <si>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</si>
  <si>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</si>
  <si>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</si>
  <si>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</si>
  <si>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</si>
  <si>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</si>
  <si>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</si>
  <si>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</si>
  <si>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</si>
  <si>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</si>
  <si>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</si>
  <si>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</si>
  <si>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</si>
  <si>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</si>
  <si>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</si>
  <si>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</si>
  <si>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</si>
  <si>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</si>
  <si>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</si>
  <si>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</si>
  <si>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</si>
  <si>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</si>
  <si>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</si>
  <si>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</si>
  <si>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</si>
  <si>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</si>
  <si>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</si>
  <si>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</si>
  <si>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</si>
  <si>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</si>
  <si>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</si>
  <si>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</si>
  <si>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</si>
  <si>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</si>
  <si>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</si>
  <si>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</si>
  <si>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</si>
  <si>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</si>
  <si>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</si>
  <si>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</si>
  <si>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</si>
  <si>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</si>
  <si>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</si>
  <si>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</si>
  <si>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</si>
  <si>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</si>
  <si>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</si>
  <si>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</si>
  <si>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</si>
  <si>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</si>
  <si>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</si>
  <si>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</si>
  <si>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</si>
  <si>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</si>
  <si>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</si>
  <si>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</si>
  <si>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</si>
  <si>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</si>
  <si>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</si>
  <si>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</si>
  <si>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</si>
  <si>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</si>
  <si>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</si>
  <si>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</si>
  <si>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</si>
  <si>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</si>
  <si>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</si>
  <si>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</si>
  <si>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</si>
  <si>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</si>
  <si>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</si>
  <si>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</si>
  <si>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</si>
  <si>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</si>
  <si>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</si>
  <si>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</si>
  <si>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</si>
  <si>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</si>
  <si>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</si>
  <si>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</si>
  <si>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</si>
  <si>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</si>
  <si>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</si>
  <si>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</si>
  <si>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</si>
  <si>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</si>
  <si>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</si>
  <si>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</si>
  <si>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</si>
  <si>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</si>
  <si>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</si>
  <si>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</si>
  <si>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</si>
  <si>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</si>
  <si>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</si>
  <si>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</si>
  <si>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</si>
  <si>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</si>
  <si>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</si>
  <si>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</si>
  <si>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</si>
  <si>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</si>
  <si>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</si>
  <si>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</si>
  <si>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</si>
  <si>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</si>
  <si>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</si>
  <si>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</si>
  <si>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</si>
  <si>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</si>
  <si>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</si>
  <si>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</si>
  <si>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</si>
  <si>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</si>
  <si>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</si>
  <si>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</si>
  <si>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</si>
  <si>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</si>
  <si>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</si>
  <si>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</si>
  <si>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</si>
  <si>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</si>
  <si>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</si>
  <si>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</si>
  <si>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</si>
  <si>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</si>
  <si>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</si>
  <si>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</si>
  <si>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</si>
  <si>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</si>
  <si>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</si>
  <si>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</si>
  <si>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</si>
  <si>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</si>
  <si>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</si>
  <si>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</si>
  <si>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</si>
  <si>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</si>
  <si>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</si>
  <si>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</si>
  <si>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</si>
  <si>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</si>
  <si>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</si>
  <si>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</si>
  <si>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</si>
  <si>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</si>
  <si>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</si>
  <si>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</si>
  <si>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</si>
  <si>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</si>
  <si>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</si>
  <si>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</si>
  <si>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</si>
  <si>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</si>
  <si>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</si>
  <si>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</si>
  <si>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</si>
  <si>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</si>
  <si>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</si>
  <si>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</si>
  <si>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</si>
  <si>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</si>
  <si>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</si>
  <si>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</si>
  <si>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</si>
  <si>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</si>
  <si>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</si>
  <si>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</si>
  <si>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</si>
  <si>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</si>
  <si>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</si>
  <si>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</si>
  <si>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</si>
  <si>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</si>
  <si>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</si>
  <si>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</si>
  <si>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</si>
  <si>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</si>
  <si>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</si>
  <si>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</si>
  <si>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</si>
  <si>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</si>
  <si>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</si>
  <si>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</si>
  <si>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</si>
  <si>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</si>
  <si>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</si>
  <si>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</si>
  <si>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</si>
  <si>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</si>
  <si>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</si>
  <si>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</si>
  <si>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</si>
  <si>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</si>
  <si>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</si>
  <si>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</si>
  <si>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</si>
  <si>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</si>
  <si>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</si>
  <si>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</si>
  <si>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</si>
  <si>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</si>
  <si>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</si>
  <si>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</si>
  <si>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</si>
  <si>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</si>
  <si>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</si>
  <si>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</si>
  <si>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</si>
  <si>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</si>
  <si>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</si>
  <si>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</si>
  <si>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</si>
  <si>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</si>
  <si>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</si>
  <si>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</si>
  <si>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</si>
  <si>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</si>
  <si>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</si>
  <si>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</si>
  <si>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</si>
  <si>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</si>
  <si>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</si>
  <si>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</si>
  <si>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</si>
  <si>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</si>
  <si>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</si>
  <si>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</si>
  <si>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</si>
  <si>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</si>
  <si>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</si>
  <si>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</si>
  <si>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</si>
  <si>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</si>
  <si>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</si>
  <si>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</si>
  <si>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</si>
  <si>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</si>
  <si>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</si>
  <si>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</si>
  <si>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</si>
  <si>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</si>
  <si>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</si>
  <si>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</si>
  <si>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</si>
  <si>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</si>
  <si>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</si>
  <si>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</si>
  <si>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</si>
  <si>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</si>
  <si>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</si>
  <si>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</si>
  <si>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</si>
  <si>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</si>
  <si>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</si>
  <si>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</si>
  <si>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</si>
  <si>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</si>
  <si>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</si>
  <si>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</si>
  <si>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</si>
  <si>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</si>
  <si>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</si>
  <si>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</si>
  <si>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</si>
  <si>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</si>
  <si>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</si>
  <si>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</si>
  <si>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</si>
  <si>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</si>
  <si>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</si>
  <si>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</si>
  <si>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</si>
  <si>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</si>
  <si>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</si>
  <si>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</si>
  <si>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</si>
  <si>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</si>
  <si>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</si>
  <si>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</si>
  <si>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</si>
  <si>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</si>
  <si>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</si>
  <si>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</si>
  <si>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</si>
  <si>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</si>
  <si>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</si>
  <si>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</si>
  <si>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</si>
  <si>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</si>
  <si>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</si>
  <si>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</si>
  <si>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</si>
  <si>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</si>
  <si>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</si>
  <si>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</si>
  <si>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</si>
  <si>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</si>
  <si>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</si>
  <si>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</si>
  <si>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</si>
  <si>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</si>
  <si>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</si>
  <si>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</si>
  <si>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</si>
  <si>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</si>
  <si>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</si>
  <si>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</si>
  <si>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</si>
  <si>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</si>
  <si>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</si>
  <si>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</si>
  <si>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</si>
  <si>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</si>
  <si>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</si>
  <si>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</si>
  <si>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</si>
  <si>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</si>
  <si>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</si>
  <si>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</si>
  <si>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</si>
  <si>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</si>
  <si>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</si>
  <si>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</si>
  <si>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</si>
  <si>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</si>
  <si>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</si>
  <si>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</si>
  <si>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</si>
  <si>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</si>
  <si>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</si>
  <si>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</si>
  <si>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</si>
  <si>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</si>
  <si>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</si>
  <si>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</si>
  <si>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</si>
  <si>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</si>
  <si>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</si>
  <si>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</si>
  <si>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</si>
  <si>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</si>
  <si>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</si>
  <si>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</si>
  <si>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</si>
  <si>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</si>
  <si>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</si>
  <si>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</si>
  <si>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</si>
  <si>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</si>
  <si>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</si>
  <si>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</si>
  <si>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</si>
  <si>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</si>
  <si>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</si>
  <si>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</si>
  <si>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</si>
  <si>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</si>
  <si>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</si>
  <si>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</si>
  <si>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</si>
  <si>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</si>
  <si>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</si>
  <si>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</si>
  <si>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</si>
  <si>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</si>
  <si>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</si>
  <si>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</si>
  <si>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</si>
  <si>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</si>
  <si>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</si>
  <si>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</si>
  <si>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</si>
  <si>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</si>
  <si>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</si>
  <si>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</si>
  <si>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</si>
  <si>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</si>
  <si>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</si>
  <si>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</si>
  <si>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</si>
  <si>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</si>
  <si>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</si>
  <si>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</si>
  <si>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</si>
  <si>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</si>
  <si>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</si>
  <si>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</si>
  <si>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</si>
  <si>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</si>
  <si>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</si>
  <si>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</si>
  <si>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</si>
  <si>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</si>
  <si>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</si>
  <si>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</si>
  <si>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</si>
  <si>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</si>
  <si>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</si>
  <si>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</si>
  <si>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</si>
  <si>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</si>
  <si>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</si>
  <si>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</si>
  <si>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</si>
  <si>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</si>
  <si>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</si>
  <si>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</si>
  <si>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</si>
  <si>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</si>
  <si>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</si>
  <si>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</si>
  <si>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</si>
  <si>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</si>
  <si>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</si>
  <si>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</si>
  <si>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</si>
  <si>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</si>
  <si>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</si>
  <si>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</si>
  <si>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</si>
  <si>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</si>
  <si>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</si>
  <si>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</si>
  <si>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</si>
  <si>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</si>
  <si>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</si>
  <si>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</si>
  <si>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</si>
  <si>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</si>
  <si>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</si>
  <si>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</si>
  <si>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</si>
  <si>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</si>
  <si>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</si>
  <si>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</si>
  <si>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</si>
  <si>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</si>
  <si>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</si>
  <si>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</si>
  <si>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</si>
  <si>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</si>
  <si>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</si>
  <si>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</si>
  <si>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</si>
  <si>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</si>
  <si>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</si>
  <si>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</si>
  <si>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</si>
  <si>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</si>
  <si>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</si>
  <si>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</si>
  <si>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</si>
  <si>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</si>
  <si>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</si>
  <si>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</si>
  <si>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</si>
  <si>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</si>
  <si>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</si>
  <si>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</si>
  <si>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</si>
  <si>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</si>
  <si>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</si>
  <si>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</si>
  <si>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</si>
  <si>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</si>
  <si>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</si>
  <si>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</si>
  <si>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</si>
  <si>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</si>
  <si>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</si>
  <si>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</si>
  <si>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</si>
  <si>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</si>
  <si>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</si>
  <si>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</si>
  <si>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</si>
  <si>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</si>
  <si>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</si>
  <si>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</si>
  <si>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</si>
  <si>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</si>
  <si>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</si>
  <si>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</si>
  <si>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</si>
  <si>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</si>
  <si>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</si>
  <si>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</si>
  <si>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</si>
  <si>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</si>
  <si>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</si>
  <si>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</si>
  <si>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</si>
  <si>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</si>
  <si>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</si>
  <si>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</si>
  <si>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</si>
  <si>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</si>
  <si>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</si>
  <si>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</si>
  <si>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</si>
  <si>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</si>
  <si>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</si>
  <si>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</si>
  <si>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</si>
  <si>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</si>
  <si>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</si>
  <si>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</si>
  <si>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</si>
  <si>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</si>
  <si>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</si>
  <si>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</si>
  <si>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</si>
  <si>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</si>
  <si>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</si>
  <si>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</si>
  <si>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</si>
  <si>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</si>
  <si>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</si>
  <si>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</si>
  <si>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</si>
  <si>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</si>
  <si>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</si>
  <si>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</si>
  <si>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</si>
  <si>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</si>
  <si>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</si>
  <si>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</si>
  <si>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</si>
  <si>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</si>
  <si>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</si>
  <si>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</si>
  <si>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</si>
  <si>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</si>
  <si>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</si>
  <si>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</si>
  <si>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</si>
  <si>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</si>
  <si>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</si>
  <si>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</si>
  <si>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</si>
  <si>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</si>
  <si>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</si>
  <si>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</si>
  <si>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</si>
  <si>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</si>
  <si>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</si>
  <si>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</si>
  <si>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</si>
  <si>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</si>
  <si>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</si>
  <si>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</si>
  <si>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</si>
  <si>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</si>
  <si>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</si>
  <si>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</si>
  <si>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</si>
  <si>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</si>
  <si>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</si>
  <si>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</si>
  <si>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</si>
  <si>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</si>
  <si>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</si>
  <si>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</si>
  <si>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</si>
  <si>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</si>
  <si>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</si>
  <si>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</si>
  <si>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</si>
  <si>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</si>
  <si>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</si>
  <si>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</si>
  <si>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</si>
  <si>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</si>
  <si>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</si>
  <si>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</si>
  <si>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</si>
  <si>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</si>
  <si>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</si>
  <si>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</si>
  <si>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</si>
  <si>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</si>
  <si>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</si>
  <si>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</si>
  <si>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</si>
  <si>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</si>
  <si>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</si>
  <si>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</si>
  <si>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</si>
  <si>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</si>
  <si>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</si>
  <si>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</si>
  <si>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</si>
  <si>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</si>
  <si>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</si>
  <si>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</si>
  <si>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</si>
  <si>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</si>
  <si>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</si>
  <si>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</si>
  <si>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</si>
  <si>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</si>
  <si>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</si>
  <si>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</si>
  <si>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</si>
  <si>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</si>
  <si>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</si>
  <si>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</si>
  <si>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</si>
  <si>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</si>
  <si>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</si>
  <si>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</si>
  <si>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</si>
  <si>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</si>
  <si>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</si>
  <si>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</si>
  <si>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</si>
  <si>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</si>
  <si>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</si>
  <si>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</si>
  <si>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</si>
  <si>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</si>
  <si>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</si>
  <si>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</si>
  <si>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</si>
  <si>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</si>
  <si>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</si>
  <si>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</si>
  <si>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</si>
  <si>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</si>
  <si>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</si>
  <si>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</si>
  <si>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</si>
  <si>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</si>
  <si>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</si>
  <si>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</si>
  <si>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</si>
  <si>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</si>
  <si>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</si>
  <si>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</si>
  <si>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</si>
  <si>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</si>
  <si>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</si>
  <si>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</si>
  <si>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</si>
  <si>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</si>
  <si>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</si>
  <si>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</si>
  <si>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</si>
  <si>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</si>
  <si>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</si>
  <si>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</si>
  <si>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</si>
  <si>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</si>
  <si>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</si>
  <si>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</si>
  <si>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</si>
  <si>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</si>
  <si>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</si>
  <si>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</si>
  <si>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</si>
  <si>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</si>
  <si>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</si>
  <si>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</si>
  <si>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</si>
  <si>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</si>
  <si>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</si>
  <si>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</si>
  <si>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</si>
  <si>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</si>
  <si>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</si>
  <si>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</si>
  <si>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</si>
  <si>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</si>
  <si>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</si>
  <si>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</si>
  <si>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</si>
  <si>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</si>
  <si>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</si>
  <si>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</si>
  <si>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</si>
  <si>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</si>
  <si>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</si>
  <si>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</si>
  <si>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</si>
  <si>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</si>
  <si>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</si>
  <si>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</si>
  <si>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</si>
  <si>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</si>
  <si>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</si>
  <si>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</si>
  <si>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</si>
  <si>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</si>
  <si>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</si>
  <si>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</si>
  <si>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</si>
  <si>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</si>
  <si>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</si>
  <si>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</si>
  <si>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</si>
  <si>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</si>
  <si>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</si>
  <si>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</si>
  <si>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</si>
  <si>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</si>
  <si>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</si>
  <si>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</si>
  <si>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</si>
  <si>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</si>
  <si>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</si>
  <si>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</si>
  <si>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</si>
  <si>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</si>
  <si>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</si>
  <si>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</si>
  <si>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</si>
  <si>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</si>
  <si>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</si>
  <si>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</si>
  <si>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</si>
  <si>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</si>
  <si>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</si>
  <si>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</si>
  <si>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</si>
  <si>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</si>
  <si>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</si>
  <si>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</si>
  <si>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</si>
  <si>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</si>
  <si>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</si>
  <si>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</si>
  <si>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</si>
  <si>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</si>
  <si>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</si>
  <si>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</si>
  <si>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</si>
  <si>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</si>
  <si>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</si>
  <si>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</si>
  <si>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</si>
  <si>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</si>
  <si>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</si>
  <si>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</si>
  <si>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</si>
  <si>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</si>
  <si>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</si>
  <si>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</si>
  <si>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</si>
  <si>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</si>
  <si>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</si>
  <si>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</si>
  <si>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</si>
  <si>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</si>
  <si>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</si>
  <si>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</si>
  <si>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</si>
  <si>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</si>
  <si>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</si>
  <si>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</si>
  <si>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</si>
  <si>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</si>
  <si>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</si>
  <si>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</si>
  <si>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</si>
  <si>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</si>
  <si>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</si>
  <si>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</si>
  <si>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</si>
  <si>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</si>
  <si>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</si>
  <si>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</si>
  <si>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</si>
  <si>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</si>
  <si>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</si>
  <si>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</si>
  <si>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</si>
  <si>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</si>
  <si>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</si>
  <si>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</si>
  <si>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</si>
  <si>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</si>
  <si>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</si>
  <si>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</si>
  <si>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</si>
  <si>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</si>
  <si>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</si>
  <si>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</si>
  <si>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</si>
  <si>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</si>
  <si>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</si>
  <si>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</si>
  <si>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</si>
  <si>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</si>
  <si>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</si>
  <si>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</si>
  <si>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</si>
  <si>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</si>
  <si>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</si>
  <si>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</si>
  <si>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</si>
  <si>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</si>
  <si>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</si>
  <si>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</si>
  <si>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</si>
  <si>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</si>
  <si>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</si>
  <si>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</si>
  <si>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</si>
  <si>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</si>
  <si>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</si>
  <si>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</si>
  <si>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</si>
  <si>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</si>
  <si>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</si>
  <si>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</si>
  <si>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</si>
  <si>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</si>
  <si>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</si>
  <si>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</si>
  <si>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</si>
  <si>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</si>
  <si>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</si>
  <si>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</si>
  <si>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</si>
  <si>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</si>
  <si>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</si>
  <si>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</si>
  <si>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</si>
  <si>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</si>
  <si>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</si>
  <si>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</si>
  <si>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</si>
  <si>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</si>
  <si>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</si>
  <si>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</si>
  <si>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</si>
  <si>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</si>
  <si>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</si>
  <si>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</si>
  <si>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</si>
  <si>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</si>
  <si>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</si>
  <si>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</si>
  <si>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</si>
  <si>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</si>
  <si>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</si>
  <si>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</si>
  <si>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</si>
  <si>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</si>
  <si>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</si>
  <si>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</si>
  <si>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</si>
  <si>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</si>
  <si>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</si>
  <si>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</si>
  <si>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</si>
  <si>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</si>
  <si>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</si>
  <si>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</si>
  <si>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</si>
  <si>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</si>
  <si>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</si>
  <si>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</si>
  <si>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</si>
  <si>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</si>
  <si>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</si>
  <si>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</si>
  <si>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</si>
  <si>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</si>
  <si>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</si>
  <si>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</si>
  <si>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</si>
  <si>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</si>
  <si>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</si>
  <si>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</si>
  <si>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</si>
  <si>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</si>
  <si>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</si>
  <si>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</si>
  <si>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</si>
  <si>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</si>
  <si>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</si>
  <si>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</si>
  <si>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</si>
  <si>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</si>
  <si>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</si>
  <si>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</si>
  <si>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</si>
  <si>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</si>
  <si>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</si>
  <si>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</si>
  <si>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</si>
  <si>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</si>
  <si>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</si>
  <si>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</si>
  <si>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</si>
  <si>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</si>
  <si>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</si>
  <si>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</si>
  <si>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</si>
  <si>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</si>
  <si>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</si>
  <si>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</si>
  <si>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</si>
  <si>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</si>
  <si>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</si>
  <si>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</si>
  <si>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</si>
  <si>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</si>
  <si>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</si>
  <si>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</si>
  <si>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</si>
  <si>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</si>
  <si>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</si>
  <si>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</si>
  <si>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</si>
  <si>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</si>
  <si>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</si>
  <si>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</si>
  <si>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</si>
  <si>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</si>
  <si>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</si>
  <si>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</si>
  <si>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</si>
  <si>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</si>
  <si>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</si>
  <si>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</si>
  <si>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</si>
  <si>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</si>
  <si>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</si>
  <si>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</si>
  <si>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</si>
  <si>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</si>
  <si>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</si>
  <si>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</si>
  <si>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</si>
  <si>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</si>
  <si>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</si>
  <si>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</si>
  <si>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</si>
  <si>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</si>
  <si>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</si>
  <si>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</si>
  <si>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</si>
  <si>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</si>
  <si>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</si>
  <si>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</si>
  <si>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</si>
  <si>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</si>
  <si>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</si>
  <si>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</si>
  <si>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</si>
  <si>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</si>
  <si>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</si>
  <si>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</si>
  <si>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</si>
  <si>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</si>
  <si>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</si>
  <si>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</si>
  <si>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</si>
  <si>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</si>
  <si>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</si>
  <si>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</si>
  <si>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</si>
  <si>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</si>
  <si>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</si>
  <si>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</si>
  <si>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</si>
  <si>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</si>
  <si>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</si>
  <si>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</si>
  <si>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</si>
  <si>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</si>
  <si>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</si>
  <si>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</si>
  <si>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</si>
  <si>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</si>
  <si>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</si>
  <si>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</si>
  <si>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</si>
  <si>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</si>
  <si>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</si>
  <si>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</si>
  <si>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</si>
  <si>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</si>
  <si>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</si>
  <si>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</si>
  <si>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</si>
  <si>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</si>
  <si>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</si>
  <si>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</si>
  <si>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</si>
  <si>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</si>
  <si>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</si>
  <si>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</si>
  <si>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</si>
  <si>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</si>
  <si>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</si>
  <si>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</si>
  <si>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</si>
  <si>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</si>
  <si>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</si>
  <si>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</si>
  <si>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</si>
  <si>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</si>
  <si>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</si>
  <si>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</si>
  <si>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</si>
  <si>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</si>
  <si>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</si>
  <si>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</si>
  <si>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</si>
  <si>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</si>
  <si>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</si>
  <si>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</si>
  <si>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</si>
  <si>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</si>
  <si>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</si>
  <si>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</si>
  <si>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</si>
  <si>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</si>
  <si>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</si>
  <si>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</si>
  <si>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</si>
  <si>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</si>
  <si>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</si>
  <si>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</si>
  <si>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</si>
  <si>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</si>
  <si>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</si>
  <si>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</si>
  <si>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</si>
  <si>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</si>
  <si>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</si>
  <si>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</si>
  <si>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</si>
  <si>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</si>
  <si>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</si>
  <si>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</si>
  <si>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</si>
  <si>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</si>
  <si>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</si>
  <si>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</si>
  <si>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</si>
  <si>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</si>
  <si>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</si>
  <si>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</si>
  <si>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</si>
  <si>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</si>
  <si>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</si>
  <si>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</si>
  <si>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</si>
  <si>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</si>
  <si>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</si>
  <si>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</si>
  <si>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</si>
  <si>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</si>
  <si>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</si>
  <si>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</si>
  <si>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</si>
  <si>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</si>
  <si>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</si>
  <si>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</si>
  <si>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</si>
  <si>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</si>
  <si>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</si>
  <si>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</si>
  <si>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</si>
  <si>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</si>
  <si>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</si>
  <si>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</si>
  <si>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</si>
  <si>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</si>
  <si>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</si>
  <si>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</si>
  <si>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</si>
  <si>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</si>
  <si>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</si>
  <si>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</si>
  <si>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</si>
  <si>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</si>
  <si>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</si>
  <si>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</si>
  <si>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</si>
  <si>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</si>
  <si>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</si>
  <si>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</si>
  <si>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</si>
  <si>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</si>
  <si>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</si>
  <si>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</si>
  <si>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</si>
  <si>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</si>
  <si>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</si>
  <si>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</si>
  <si>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</si>
  <si>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</si>
  <si>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</si>
  <si>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</si>
  <si>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</si>
  <si>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</si>
  <si>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</si>
  <si>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</si>
  <si>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</si>
  <si>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</si>
  <si>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</si>
  <si>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</si>
  <si>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</si>
  <si>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</si>
  <si>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</si>
  <si>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</si>
  <si>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</si>
  <si>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</si>
  <si>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</si>
  <si>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</si>
  <si>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</si>
  <si>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</si>
  <si>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</si>
  <si>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</si>
  <si>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</si>
  <si>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</si>
  <si>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</si>
  <si>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</si>
  <si>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</si>
  <si>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</si>
  <si>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</si>
  <si>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</si>
  <si>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</si>
  <si>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</si>
  <si>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</si>
  <si>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</si>
  <si>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</si>
  <si>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</si>
  <si>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</si>
  <si>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</si>
  <si>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</si>
  <si>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</si>
  <si>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</si>
  <si>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</si>
  <si>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</si>
  <si>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</si>
  <si>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</si>
  <si>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</si>
  <si>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</si>
  <si>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</si>
  <si>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</si>
  <si>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</si>
  <si>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</si>
  <si>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</si>
  <si>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</si>
  <si>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</si>
  <si>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</si>
  <si>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</si>
  <si>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</si>
  <si>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</si>
  <si>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</si>
  <si>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</si>
  <si>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</si>
  <si>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</si>
  <si>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</si>
  <si>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</si>
  <si>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</si>
  <si>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</si>
  <si>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</si>
  <si>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</si>
  <si>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</si>
  <si>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</si>
  <si>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</si>
  <si>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</si>
  <si>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</si>
  <si>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</si>
  <si>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</si>
  <si>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</si>
  <si>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</si>
  <si>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</si>
  <si>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</si>
  <si>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</si>
  <si>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</si>
  <si>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</si>
  <si>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</si>
  <si>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</si>
  <si>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</si>
  <si>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</si>
  <si>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</si>
  <si>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</si>
  <si>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</si>
  <si>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</si>
  <si>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</si>
  <si>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</si>
  <si>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</si>
  <si>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</si>
  <si>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</si>
  <si>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</si>
  <si>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</si>
  <si>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</si>
  <si>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</si>
  <si>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</si>
  <si>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</si>
  <si>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</si>
  <si>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</si>
  <si>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</si>
  <si>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</si>
  <si>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</si>
  <si>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</si>
  <si>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</si>
  <si>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</si>
  <si>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</si>
  <si>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</si>
  <si>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</si>
  <si>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</si>
  <si>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</si>
  <si>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</si>
  <si>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</si>
  <si>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</si>
  <si>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</si>
  <si>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</si>
  <si>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</si>
  <si>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</si>
  <si>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</si>
  <si>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</si>
  <si>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</si>
  <si>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</si>
  <si>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</si>
  <si>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</si>
  <si>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</si>
  <si>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</si>
  <si>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</si>
  <si>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</si>
  <si>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</si>
  <si>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</si>
  <si>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</si>
  <si>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</si>
  <si>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</si>
  <si>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</si>
  <si>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</si>
  <si>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</si>
  <si>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</si>
  <si>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</si>
  <si>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</si>
  <si>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</si>
  <si>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</si>
  <si>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</si>
  <si>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</si>
  <si>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</si>
  <si>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</si>
  <si>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</si>
  <si>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</si>
  <si>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</si>
  <si>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</si>
  <si>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</si>
  <si>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</si>
  <si>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</si>
  <si>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</si>
  <si>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</si>
  <si>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</si>
  <si>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</si>
  <si>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</si>
  <si>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</si>
  <si>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</si>
  <si>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</si>
  <si>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</si>
  <si>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</si>
  <si>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</si>
  <si>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</si>
  <si>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</si>
  <si>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</si>
  <si>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</si>
  <si>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</si>
  <si>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</si>
  <si>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</si>
  <si>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</si>
  <si>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</si>
  <si>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</si>
  <si>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</si>
  <si>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</si>
  <si>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</si>
  <si>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</si>
  <si>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</si>
  <si>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</si>
  <si>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</si>
  <si>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</si>
  <si>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</si>
  <si>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</si>
  <si>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</si>
  <si>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</si>
  <si>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</si>
  <si>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</si>
  <si>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</si>
  <si>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</si>
  <si>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</si>
  <si>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</si>
  <si>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</si>
  <si>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</si>
  <si>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</si>
  <si>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</si>
  <si>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</si>
  <si>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</si>
  <si>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</si>
  <si>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</si>
  <si>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</si>
  <si>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</si>
  <si>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</si>
  <si>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</si>
  <si>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</si>
  <si>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</si>
  <si>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</si>
  <si>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</si>
  <si>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</si>
  <si>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</si>
  <si>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</si>
  <si>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</si>
  <si>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</si>
  <si>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</si>
  <si>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</si>
  <si>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</si>
  <si>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</si>
  <si>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</si>
  <si>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</si>
  <si>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</si>
  <si>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</si>
  <si>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</si>
  <si>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</si>
  <si>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</si>
  <si>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</si>
  <si>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</si>
  <si>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</si>
  <si>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</si>
  <si>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</si>
  <si>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</si>
  <si>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</si>
  <si>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</si>
  <si>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</si>
  <si>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</si>
  <si>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</si>
  <si>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</si>
  <si>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</si>
  <si>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</si>
  <si>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</si>
  <si>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</si>
  <si>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</si>
  <si>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</si>
  <si>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</si>
  <si>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</si>
  <si>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</si>
  <si>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</si>
  <si>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</si>
  <si>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</si>
  <si>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</si>
  <si>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</si>
  <si>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</si>
  <si>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</si>
  <si>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</si>
  <si>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</si>
  <si>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</si>
  <si>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</si>
  <si>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</si>
  <si>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</si>
  <si>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</si>
  <si>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</si>
  <si>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</si>
  <si>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</si>
  <si>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</si>
  <si>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</si>
  <si>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</si>
  <si>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</si>
  <si>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</si>
  <si>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</si>
  <si>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</si>
  <si>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</si>
  <si>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</si>
  <si>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</si>
  <si>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</si>
  <si>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</si>
  <si>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</si>
  <si>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</si>
  <si>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</si>
  <si>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</si>
  <si>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</si>
  <si>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</si>
  <si>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</si>
  <si>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</si>
  <si>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</si>
  <si>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</si>
  <si>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</si>
  <si>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</si>
  <si>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</si>
  <si>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</si>
  <si>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</si>
  <si>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</si>
  <si>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</si>
  <si>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</si>
  <si>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</si>
  <si>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</si>
  <si>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</si>
  <si>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</si>
  <si>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</si>
  <si>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</si>
  <si>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</si>
  <si>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</si>
  <si>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</si>
  <si>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</si>
  <si>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</si>
  <si>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</si>
  <si>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</si>
  <si>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</si>
  <si>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</si>
  <si>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</si>
  <si>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</si>
  <si>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</si>
  <si>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</si>
  <si>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</si>
  <si>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</si>
  <si>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</si>
  <si>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</si>
  <si>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</si>
  <si>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</si>
  <si>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</si>
  <si>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</si>
  <si>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</si>
  <si>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</si>
  <si>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</si>
  <si>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</si>
  <si>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</si>
  <si>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</si>
  <si>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</si>
  <si>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</si>
  <si>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</si>
  <si>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</si>
  <si>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</si>
  <si>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</si>
  <si>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</si>
  <si>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</si>
  <si>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</si>
  <si>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</si>
  <si>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</si>
  <si>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</si>
  <si>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</si>
  <si>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</si>
  <si>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</si>
  <si>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</si>
  <si>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</si>
  <si>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</si>
  <si>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</si>
  <si>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</si>
  <si>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</si>
  <si>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</si>
  <si>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</si>
  <si>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</si>
  <si>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</si>
  <si>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</si>
  <si>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</si>
  <si>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</si>
  <si>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</si>
  <si>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</si>
  <si>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</si>
  <si>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</si>
  <si>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</si>
  <si>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</si>
  <si>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</si>
  <si>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</si>
  <si>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</si>
  <si>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</si>
  <si>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</si>
  <si>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</si>
  <si>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</si>
  <si>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</si>
  <si>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</si>
  <si>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</si>
  <si>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</si>
  <si>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</si>
  <si>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</si>
  <si>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</si>
  <si>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</si>
  <si>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</si>
  <si>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</si>
  <si>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</si>
  <si>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</si>
  <si>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</si>
  <si>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</si>
  <si>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</si>
  <si>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</si>
  <si>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</si>
  <si>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</si>
  <si>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</si>
  <si>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</si>
  <si>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</si>
  <si>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</si>
  <si>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</si>
  <si>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</si>
  <si>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</si>
  <si>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</si>
  <si>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</si>
  <si>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</si>
  <si>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</si>
  <si>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</si>
  <si>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</si>
  <si>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</si>
  <si>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</si>
  <si>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</si>
  <si>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</si>
  <si>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</si>
  <si>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</si>
  <si>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</si>
  <si>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</si>
  <si>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</si>
  <si>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</si>
  <si>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</si>
  <si>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</si>
  <si>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</si>
  <si>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</si>
  <si>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</si>
  <si>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</si>
  <si>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</si>
  <si>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</si>
  <si>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</si>
  <si>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</si>
  <si>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</si>
  <si>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</si>
  <si>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</si>
  <si>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</si>
  <si>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</si>
  <si>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</si>
  <si>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</si>
  <si>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</si>
  <si>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</si>
  <si>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</si>
  <si>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</si>
  <si>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</si>
  <si>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</si>
  <si>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</si>
  <si>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</si>
  <si>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</si>
  <si>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</si>
  <si>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</si>
  <si>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</si>
  <si>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</si>
  <si>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</si>
  <si>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</si>
  <si>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</si>
  <si>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</si>
  <si>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</si>
  <si>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</si>
  <si>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</si>
  <si>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</si>
  <si>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</si>
  <si>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</si>
  <si>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</si>
  <si>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</si>
  <si>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</si>
  <si>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</si>
  <si>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</si>
  <si>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</si>
  <si>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</si>
  <si>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</si>
  <si>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</si>
  <si>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</si>
  <si>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</si>
  <si>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</si>
  <si>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</si>
  <si>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</si>
  <si>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</si>
  <si>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</si>
  <si>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</si>
  <si>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</si>
  <si>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</si>
  <si>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</si>
  <si>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</si>
  <si>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</si>
  <si>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</si>
  <si>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</si>
  <si>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</si>
  <si>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</si>
  <si>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</si>
  <si>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</si>
  <si>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</si>
  <si>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</si>
  <si>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</si>
  <si>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</si>
  <si>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</si>
  <si>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</si>
  <si>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</si>
  <si>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</si>
  <si>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</si>
  <si>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</si>
  <si>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</si>
  <si>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</si>
  <si>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</si>
  <si>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</si>
  <si>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</si>
  <si>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</si>
  <si>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</si>
  <si>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</si>
  <si>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</si>
  <si>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</si>
  <si>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</si>
  <si>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</si>
  <si>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</si>
  <si>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</si>
  <si>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</si>
  <si>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</si>
  <si>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</si>
  <si>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</si>
  <si>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</si>
  <si>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</si>
  <si>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</si>
  <si>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</si>
  <si>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</si>
  <si>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</si>
  <si>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</si>
  <si>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</si>
  <si>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</si>
  <si>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</si>
  <si>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</si>
  <si>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</si>
  <si>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</si>
  <si>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</si>
  <si>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</si>
  <si>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</si>
  <si>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</si>
  <si>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</si>
  <si>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</si>
  <si>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</si>
  <si>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</si>
  <si>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</si>
  <si>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</si>
  <si>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</si>
  <si>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</si>
  <si>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</si>
  <si>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</si>
  <si>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</si>
  <si>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</si>
  <si>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</si>
  <si>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</si>
  <si>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</si>
  <si>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</si>
  <si>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</si>
  <si>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</si>
  <si>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</si>
  <si>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</si>
  <si>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</si>
  <si>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</si>
  <si>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</si>
  <si>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</si>
  <si>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</si>
  <si>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</si>
  <si>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</si>
  <si>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</si>
  <si>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</si>
  <si>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</si>
  <si>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</si>
  <si>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</si>
  <si>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</si>
  <si>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</si>
  <si>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</si>
  <si>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</si>
  <si>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</si>
  <si>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</si>
  <si>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</si>
  <si>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</si>
  <si>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</si>
  <si>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</si>
  <si>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</si>
  <si>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</si>
  <si>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</si>
  <si>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</si>
  <si>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</si>
  <si>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</si>
  <si>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</si>
  <si>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</si>
  <si>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</si>
  <si>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</si>
  <si>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</si>
  <si>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</si>
  <si>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</si>
  <si>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</si>
  <si>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</si>
  <si>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</si>
  <si>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</si>
  <si>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</si>
  <si>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</si>
  <si>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</si>
  <si>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</si>
  <si>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</si>
  <si>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</si>
  <si>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</si>
  <si>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</si>
  <si>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</si>
  <si>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</si>
  <si>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</si>
  <si>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</si>
  <si>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</si>
  <si>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</si>
  <si>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</si>
  <si>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</si>
  <si>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</si>
  <si>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</si>
  <si>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</si>
  <si>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</si>
  <si>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</si>
  <si>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</si>
  <si>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</si>
  <si>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</si>
  <si>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</si>
  <si>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</si>
  <si>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</si>
  <si>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</si>
  <si>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</si>
  <si>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</si>
  <si>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</si>
  <si>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</si>
  <si>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</si>
  <si>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</si>
  <si>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</si>
  <si>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</si>
  <si>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</si>
  <si>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</si>
  <si>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</si>
  <si>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</si>
  <si>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</si>
  <si>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</si>
  <si>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</si>
  <si>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</si>
  <si>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</si>
  <si>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</si>
  <si>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</si>
  <si>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</si>
  <si>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</si>
  <si>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</si>
  <si>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</si>
  <si>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</si>
  <si>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</si>
  <si>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</si>
  <si>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</si>
  <si>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</si>
  <si>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</si>
  <si>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</si>
  <si>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</si>
  <si>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</si>
  <si>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</si>
  <si>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</si>
  <si>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</si>
  <si>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</si>
  <si>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</si>
  <si>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</si>
  <si>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</si>
  <si>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</si>
  <si>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</si>
  <si>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</si>
  <si>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</si>
  <si>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</si>
  <si>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</si>
  <si>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</si>
  <si>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</si>
  <si>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</si>
  <si>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</si>
  <si>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</si>
  <si>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</si>
  <si>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</si>
  <si>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</si>
  <si>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</si>
  <si>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</si>
  <si>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</si>
  <si>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</si>
  <si>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</si>
  <si>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</si>
  <si>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</si>
  <si>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</si>
  <si>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</si>
  <si>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</si>
  <si>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</si>
  <si>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</si>
  <si>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</si>
  <si>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</si>
  <si>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</si>
  <si>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</si>
  <si>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</si>
  <si>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</si>
  <si>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</si>
  <si>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</si>
  <si>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</si>
  <si>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</si>
  <si>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</si>
  <si>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</si>
  <si>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</si>
  <si>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</si>
  <si>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</si>
  <si>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</si>
  <si>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</si>
  <si>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</si>
  <si>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</si>
  <si>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</si>
  <si>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</si>
  <si>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</si>
  <si>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</si>
  <si>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</si>
  <si>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</si>
  <si>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</si>
  <si>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</si>
  <si>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</si>
  <si>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</si>
  <si>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</si>
  <si>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</si>
  <si>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</si>
  <si>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</si>
  <si>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</si>
  <si>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</si>
  <si>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</si>
  <si>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</si>
  <si>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</si>
  <si>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</si>
  <si>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</si>
  <si>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</si>
  <si>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</si>
  <si>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</si>
  <si>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</si>
  <si>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</si>
  <si>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</si>
  <si>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</si>
  <si>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</si>
  <si>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</si>
  <si>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</si>
  <si>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</si>
  <si>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</si>
  <si>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</si>
  <si>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</si>
  <si>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</si>
  <si>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</si>
  <si>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</si>
  <si>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</si>
  <si>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</si>
  <si>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</si>
  <si>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</si>
  <si>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</si>
  <si>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</si>
  <si>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</si>
  <si>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</si>
  <si>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</si>
  <si>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</si>
  <si>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</si>
  <si>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</si>
  <si>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</si>
  <si>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</si>
  <si>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</si>
  <si>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</si>
  <si>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</si>
  <si>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</si>
  <si>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</si>
  <si>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</si>
  <si>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</si>
  <si>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</si>
  <si>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</si>
  <si>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</si>
  <si>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</si>
  <si>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</si>
  <si>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</si>
  <si>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</si>
  <si>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</si>
  <si>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</si>
  <si>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</si>
  <si>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</si>
  <si>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</si>
  <si>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</si>
  <si>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</si>
  <si>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</si>
  <si>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</si>
  <si>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</si>
  <si>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</si>
  <si>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</si>
  <si>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</si>
  <si>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</si>
  <si>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</si>
  <si>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</si>
  <si>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</si>
  <si>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</si>
  <si>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</si>
  <si>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</si>
  <si>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</si>
  <si>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</si>
  <si>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</si>
  <si>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</si>
  <si>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</si>
  <si>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</si>
  <si>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</si>
  <si>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</si>
  <si>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</si>
  <si>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</si>
  <si>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</si>
  <si>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</si>
  <si>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</si>
  <si>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</si>
  <si>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</si>
  <si>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</si>
  <si>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</si>
  <si>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</si>
  <si>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</si>
  <si>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</si>
  <si>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</si>
  <si>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</si>
  <si>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</si>
  <si>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</si>
  <si>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</si>
  <si>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</si>
  <si>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</si>
  <si>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</si>
  <si>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</si>
  <si>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</si>
  <si>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</si>
  <si>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</si>
  <si>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</si>
  <si>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</si>
  <si>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</si>
  <si>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</si>
  <si>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</si>
  <si>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</si>
  <si>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</si>
  <si>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</si>
  <si>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</si>
  <si>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</si>
  <si>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</si>
  <si>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</si>
  <si>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</si>
  <si>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</si>
  <si>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</si>
  <si>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</si>
  <si>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</si>
  <si>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</si>
  <si>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</si>
  <si>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</si>
  <si>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</si>
  <si>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</si>
  <si>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</si>
  <si>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</si>
  <si>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</si>
  <si>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</si>
  <si>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</si>
  <si>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</si>
  <si>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</si>
  <si>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</si>
  <si>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</si>
  <si>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</si>
  <si>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</si>
  <si>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</si>
  <si>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</si>
  <si>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</si>
  <si>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</si>
  <si>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</si>
  <si>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</si>
  <si>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</si>
  <si>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</si>
  <si>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</si>
  <si>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</si>
  <si>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</si>
  <si>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</si>
  <si>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</si>
  <si>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</si>
  <si>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</si>
  <si>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</si>
  <si>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</si>
  <si>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</si>
  <si>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</si>
  <si>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</si>
  <si>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</si>
  <si>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</si>
  <si>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</si>
  <si>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</si>
  <si>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</si>
  <si>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</si>
  <si>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</si>
  <si>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</si>
  <si>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</si>
  <si>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</si>
  <si>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</si>
  <si>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</si>
  <si>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</si>
  <si>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</si>
  <si>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</si>
  <si>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</si>
  <si>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</si>
  <si>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</si>
  <si>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</si>
  <si>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</si>
  <si>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</si>
  <si>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</si>
  <si>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</si>
  <si>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</si>
  <si>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</si>
  <si>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</si>
  <si>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</si>
  <si>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</si>
  <si>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</si>
  <si>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</si>
  <si>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</si>
  <si>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</si>
  <si>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</si>
  <si>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</si>
  <si>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</si>
  <si>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</si>
  <si>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</si>
  <si>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</si>
  <si>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</si>
  <si>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</si>
  <si>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</si>
  <si>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</si>
  <si>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</si>
  <si>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</si>
  <si>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</si>
  <si>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</si>
  <si>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</si>
  <si>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</si>
  <si>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</si>
  <si>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</si>
  <si>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</si>
  <si>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</si>
  <si>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</si>
  <si>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</si>
  <si>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</si>
  <si>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</si>
  <si>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</si>
  <si>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</si>
  <si>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</si>
  <si>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</si>
  <si>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</si>
  <si>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</si>
  <si>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</si>
  <si>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</si>
  <si>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</si>
  <si>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</si>
  <si>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</si>
  <si>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</si>
  <si>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</si>
  <si>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</si>
  <si>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</si>
  <si>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</si>
  <si>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</si>
  <si>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</si>
  <si>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</si>
  <si>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</si>
  <si>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</si>
  <si>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</si>
  <si>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</si>
  <si>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</si>
  <si>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</si>
  <si>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</si>
  <si>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</si>
  <si>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</si>
  <si>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</si>
  <si>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</si>
  <si>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</si>
  <si>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</si>
  <si>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</si>
  <si>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</si>
  <si>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</si>
  <si>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</si>
  <si>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</si>
  <si>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</si>
  <si>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</si>
  <si>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</si>
  <si>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</si>
  <si>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</si>
  <si>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</si>
  <si>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</si>
  <si>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</si>
  <si>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</si>
  <si>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</si>
  <si>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</si>
  <si>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</si>
  <si>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</si>
  <si>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</si>
  <si>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</si>
  <si>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</si>
  <si>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</si>
  <si>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</si>
  <si>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</si>
  <si>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</si>
  <si>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</si>
  <si>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</si>
  <si>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</si>
  <si>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</si>
  <si>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</si>
  <si>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</si>
  <si>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</si>
  <si>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</si>
  <si>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</si>
  <si>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</si>
  <si>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</si>
  <si>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</si>
  <si>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</si>
  <si>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</si>
  <si>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</si>
  <si>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</si>
  <si>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</si>
  <si>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</si>
  <si>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</si>
  <si>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</si>
  <si>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</si>
  <si>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</si>
  <si>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</si>
  <si>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</si>
  <si>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</si>
  <si>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</si>
  <si>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</si>
  <si>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</si>
  <si>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</si>
  <si>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</si>
  <si>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</si>
  <si>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</si>
  <si>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</si>
  <si>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</si>
  <si>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</si>
  <si>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</si>
  <si>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</si>
  <si>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</si>
  <si>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</si>
  <si>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</si>
  <si>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</si>
  <si>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</si>
  <si>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</si>
  <si>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</si>
  <si>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</si>
  <si>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</si>
  <si>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</si>
  <si>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</si>
  <si>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</si>
  <si>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</si>
  <si>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</si>
  <si>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</si>
  <si>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</si>
  <si>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</si>
  <si>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</si>
  <si>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</si>
  <si>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</si>
  <si>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</si>
  <si>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</si>
  <si>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</si>
  <si>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</si>
  <si>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</si>
  <si>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</si>
  <si>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</si>
  <si>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</si>
  <si>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</si>
  <si>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</si>
  <si>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</si>
  <si>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</si>
  <si>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</si>
  <si>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</si>
  <si>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</si>
  <si>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</si>
  <si>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</si>
  <si>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</si>
  <si>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</si>
  <si>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</si>
  <si>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</si>
  <si>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</si>
  <si>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</si>
  <si>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</si>
  <si>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</si>
  <si>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</si>
  <si>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</si>
  <si>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</si>
  <si>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</si>
  <si>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</si>
  <si>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</si>
  <si>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</si>
  <si>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</si>
  <si>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</si>
  <si>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</si>
  <si>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</si>
  <si>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</si>
  <si>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</si>
  <si>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</si>
  <si>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</si>
  <si>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</si>
  <si>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</si>
  <si>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</si>
  <si>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</si>
  <si>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</si>
  <si>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</si>
  <si>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</si>
  <si>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</si>
  <si>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</si>
  <si>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</si>
  <si>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</si>
  <si>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</si>
  <si>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</si>
  <si>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</si>
  <si>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</si>
  <si>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</si>
  <si>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</si>
  <si>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</si>
  <si>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</si>
  <si>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</si>
  <si>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</si>
  <si>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</si>
  <si>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</si>
  <si>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</si>
  <si>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</si>
  <si>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</si>
  <si>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</si>
  <si>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</si>
  <si>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</si>
  <si>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</si>
  <si>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</si>
  <si>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</si>
  <si>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</si>
  <si>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</si>
  <si>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</si>
  <si>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</si>
  <si>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</si>
  <si>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</si>
  <si>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</si>
  <si>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</si>
  <si>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</si>
  <si>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</si>
  <si>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</si>
  <si>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</si>
  <si>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</si>
  <si>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</si>
  <si>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</si>
  <si>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</si>
  <si>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</si>
  <si>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</si>
  <si>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</si>
  <si>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</si>
  <si>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</si>
  <si>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</si>
  <si>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</si>
  <si>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</si>
  <si>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</si>
  <si>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</si>
  <si>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</si>
  <si>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</si>
  <si>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</si>
  <si>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</si>
  <si>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</si>
  <si>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</si>
  <si>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</si>
  <si>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</si>
  <si>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</si>
  <si>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</si>
  <si>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</si>
  <si>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</si>
  <si>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</si>
  <si>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</si>
  <si>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</si>
  <si>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</si>
  <si>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</si>
  <si>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</si>
  <si>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</si>
  <si>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</si>
  <si>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</si>
  <si>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</si>
  <si>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</si>
  <si>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</si>
  <si>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</si>
  <si>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</si>
  <si>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</si>
  <si>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</si>
  <si>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</si>
  <si>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</si>
  <si>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</si>
  <si>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</si>
  <si>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</si>
  <si>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</si>
  <si>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</si>
  <si>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</si>
  <si>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</si>
  <si>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</si>
  <si>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</si>
  <si>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</si>
  <si>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</si>
  <si>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</si>
  <si>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</si>
  <si>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</si>
  <si>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</si>
  <si>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</si>
  <si>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</si>
  <si>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</si>
  <si>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</si>
  <si>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</si>
  <si>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</si>
  <si>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</si>
  <si>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</si>
  <si>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</si>
  <si>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</si>
  <si>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</si>
  <si>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</si>
  <si>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</si>
  <si>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</si>
  <si>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</si>
  <si>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</si>
  <si>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</si>
  <si>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</si>
  <si>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</si>
  <si>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</si>
  <si>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</si>
  <si>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</si>
  <si>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</si>
  <si>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</si>
  <si>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</si>
  <si>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</si>
  <si>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</si>
  <si>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</si>
  <si>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</si>
  <si>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</si>
  <si>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</si>
  <si>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</si>
  <si>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</si>
  <si>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</si>
  <si>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</si>
  <si>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</si>
  <si>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</si>
  <si>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</si>
  <si>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</si>
  <si>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</si>
  <si>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</si>
  <si>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</si>
  <si>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</si>
  <si>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</si>
  <si>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</si>
  <si>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</si>
  <si>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</si>
  <si>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</si>
  <si>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</si>
  <si>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</si>
  <si>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</si>
  <si>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</si>
  <si>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</si>
  <si>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</si>
  <si>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</si>
  <si>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</si>
  <si>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</si>
  <si>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</si>
  <si>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</si>
  <si>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</si>
  <si>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</si>
  <si>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</si>
  <si>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</si>
  <si>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</si>
  <si>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</si>
  <si>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</si>
  <si>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</si>
  <si>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</si>
  <si>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</si>
  <si>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</si>
  <si>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</si>
  <si>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</si>
  <si>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</si>
  <si>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</si>
  <si>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</si>
  <si>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</si>
  <si>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</si>
  <si>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</si>
  <si>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</si>
  <si>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</si>
  <si>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</si>
  <si>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</si>
  <si>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</si>
  <si>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</si>
  <si>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</si>
  <si>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</si>
  <si>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</si>
  <si>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</si>
  <si>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</si>
  <si>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</si>
  <si>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</si>
  <si>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</si>
  <si>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</si>
  <si>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</si>
  <si>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</si>
  <si>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</si>
  <si>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</si>
  <si>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</si>
  <si>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</si>
  <si>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</si>
  <si>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</si>
  <si>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</si>
  <si>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</si>
  <si>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</si>
  <si>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</si>
  <si>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</si>
  <si>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</si>
  <si>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</si>
  <si>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</si>
  <si>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</si>
  <si>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</si>
  <si>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</si>
  <si>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</si>
  <si>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</si>
  <si>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</si>
  <si>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</si>
  <si>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</si>
  <si>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</si>
  <si>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</si>
  <si>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</si>
  <si>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</si>
  <si>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</si>
  <si>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</si>
  <si>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</si>
  <si>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</si>
  <si>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</si>
  <si>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</si>
  <si>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</si>
  <si>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</si>
  <si>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</si>
  <si>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</si>
  <si>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</si>
  <si>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</si>
  <si>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</si>
  <si>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</si>
  <si>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</si>
  <si>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</si>
  <si>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</si>
  <si>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</si>
  <si>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</si>
  <si>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</si>
  <si>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</si>
  <si>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</si>
  <si>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</si>
  <si>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</si>
  <si>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</si>
  <si>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</si>
  <si>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</si>
  <si>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</si>
  <si>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</si>
  <si>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</si>
  <si>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</si>
  <si>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</si>
  <si>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</si>
  <si>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</si>
  <si>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</si>
  <si>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</si>
  <si>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</si>
  <si>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</si>
  <si>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</si>
  <si>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</si>
  <si>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</si>
  <si>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</si>
  <si>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</si>
  <si>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</si>
  <si>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</si>
  <si>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</si>
  <si>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</si>
  <si>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</si>
  <si>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</si>
  <si>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</si>
  <si>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</si>
  <si>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</si>
  <si>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</si>
  <si>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</si>
  <si>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</si>
  <si>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</si>
  <si>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</si>
  <si>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</si>
  <si>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</si>
  <si>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</si>
  <si>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</si>
  <si>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</si>
  <si>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</si>
  <si>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</si>
  <si>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</si>
  <si>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</si>
  <si>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</si>
  <si>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</si>
  <si>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</si>
  <si>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</si>
  <si>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</si>
  <si>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</si>
  <si>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</si>
  <si>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</si>
  <si>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</si>
  <si>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</si>
  <si>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</si>
  <si>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</si>
  <si>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</si>
  <si>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</si>
  <si>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</si>
  <si>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</si>
  <si>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</si>
  <si>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</si>
  <si>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</si>
  <si>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</si>
  <si>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</si>
  <si>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</si>
  <si>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</si>
  <si>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</si>
  <si>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</si>
  <si>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</si>
  <si>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</si>
  <si>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</si>
  <si>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</si>
  <si>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</si>
  <si>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</si>
  <si>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</si>
  <si>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</si>
  <si>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</si>
  <si>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</si>
  <si>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</si>
  <si>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</si>
  <si>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</si>
  <si>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</si>
  <si>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</si>
  <si>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</si>
  <si>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</si>
  <si>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</si>
  <si>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</si>
  <si>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</si>
  <si>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</si>
  <si>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</si>
  <si>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</si>
  <si>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</si>
  <si>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</si>
  <si>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</si>
  <si>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</si>
  <si>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</si>
  <si>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</si>
  <si>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</si>
  <si>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</si>
  <si>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</si>
  <si>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</si>
  <si>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</si>
  <si>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</si>
  <si>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</si>
  <si>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</si>
  <si>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</si>
  <si>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</si>
  <si>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</si>
  <si>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</si>
  <si>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</si>
  <si>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</si>
  <si>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</si>
  <si>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</si>
  <si>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</si>
  <si>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</si>
  <si>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</si>
  <si>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</si>
  <si>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</si>
  <si>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</si>
  <si>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</si>
  <si>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</si>
  <si>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</si>
  <si>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</si>
  <si>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</si>
  <si>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</si>
  <si>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</si>
  <si>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</si>
  <si>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</si>
  <si>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</si>
  <si>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</si>
  <si>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</si>
  <si>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</si>
  <si>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</si>
  <si>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</si>
  <si>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</si>
  <si>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</si>
  <si>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</si>
  <si>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</si>
  <si>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</si>
  <si>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</si>
  <si>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</si>
  <si>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</si>
  <si>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</si>
  <si>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</si>
  <si>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</si>
  <si>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</si>
  <si>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</si>
  <si>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</si>
  <si>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</si>
  <si>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</si>
  <si>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</si>
  <si>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</si>
  <si>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</si>
  <si>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</si>
  <si>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</si>
  <si>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</si>
  <si>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</si>
  <si>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</si>
  <si>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</si>
  <si>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</si>
  <si>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</si>
  <si>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</si>
  <si>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</si>
  <si>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</si>
  <si>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</si>
  <si>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</si>
  <si>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</si>
  <si>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</si>
  <si>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</si>
  <si>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</si>
  <si>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</si>
  <si>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</si>
  <si>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</si>
  <si>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</si>
  <si>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</si>
  <si>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</si>
  <si>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</si>
  <si>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</si>
  <si>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</si>
  <si>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</si>
  <si>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</si>
  <si>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</si>
  <si>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</si>
  <si>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</si>
  <si>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</si>
  <si>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</si>
  <si>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</si>
  <si>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</si>
  <si>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</si>
  <si>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</si>
  <si>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</si>
  <si>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</si>
  <si>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</si>
  <si>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</si>
  <si>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</si>
  <si>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</si>
  <si>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</si>
  <si>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</si>
  <si>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</si>
  <si>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</si>
  <si>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</si>
  <si>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</si>
  <si>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</si>
  <si>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</si>
  <si>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</si>
  <si>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</si>
  <si>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</si>
  <si>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</si>
  <si>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</si>
  <si>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</si>
  <si>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</si>
  <si>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</si>
  <si>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</si>
  <si>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</si>
  <si>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</si>
  <si>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</si>
  <si>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</si>
  <si>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</si>
  <si>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</si>
  <si>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</si>
  <si>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</si>
  <si>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</si>
  <si>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</si>
  <si>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</si>
  <si>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</si>
  <si>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</si>
  <si>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</si>
  <si>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</si>
  <si>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</si>
  <si>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</si>
  <si>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</si>
  <si>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</si>
  <si>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</si>
  <si>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</si>
  <si>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</si>
  <si>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</si>
  <si>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</si>
  <si>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</si>
  <si>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</si>
  <si>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</si>
  <si>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</si>
  <si>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</si>
  <si>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</si>
  <si>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</si>
  <si>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</si>
  <si>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</si>
  <si>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</si>
  <si>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</si>
  <si>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</si>
  <si>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</si>
  <si>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</si>
  <si>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</si>
  <si>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</si>
  <si>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</si>
  <si>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</si>
  <si>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</si>
  <si>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</si>
  <si>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</si>
  <si>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</si>
  <si>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</si>
  <si>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</si>
  <si>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</si>
  <si>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</si>
  <si>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</si>
  <si>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</si>
  <si>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</si>
  <si>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</si>
  <si>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</si>
  <si>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</si>
  <si>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</si>
  <si>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</si>
  <si>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</si>
  <si>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</si>
  <si>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</si>
  <si>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</si>
  <si>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</si>
  <si>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</si>
  <si>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</si>
  <si>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</si>
  <si>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</si>
  <si>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</si>
  <si>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</si>
  <si>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</si>
  <si>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</si>
  <si>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</si>
  <si>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</si>
  <si>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</si>
  <si>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</si>
  <si>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</si>
  <si>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</si>
  <si>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</si>
  <si>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</si>
  <si>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</si>
  <si>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</si>
  <si>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</si>
  <si>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</si>
  <si>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</si>
  <si>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</si>
  <si>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</si>
  <si>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</si>
  <si>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</si>
  <si>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</si>
  <si>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</si>
  <si>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</si>
  <si>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</si>
  <si>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</si>
  <si>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</si>
  <si>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</si>
  <si>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</si>
  <si>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</si>
  <si>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</si>
  <si>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</si>
  <si>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</si>
  <si>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</si>
  <si>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</si>
  <si>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</si>
  <si>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</si>
  <si>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</si>
  <si>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</si>
  <si>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</si>
  <si>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</si>
  <si>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</si>
  <si>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</si>
  <si>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</si>
  <si>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</si>
  <si>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</si>
  <si>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</si>
  <si>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</si>
  <si>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</si>
  <si>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</si>
  <si>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</si>
  <si>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</si>
  <si>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</si>
  <si>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</si>
  <si>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</si>
  <si>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</si>
  <si>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</si>
  <si>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</si>
  <si>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</si>
  <si>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</si>
  <si>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</si>
  <si>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</si>
  <si>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</si>
  <si>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</si>
  <si>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</si>
  <si>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</si>
  <si>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</si>
  <si>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</si>
  <si>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</si>
  <si>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</si>
  <si>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</si>
  <si>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</si>
  <si>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</si>
  <si>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</si>
  <si>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</si>
  <si>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</si>
  <si>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</si>
  <si>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</si>
  <si>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</si>
  <si>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</si>
  <si>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</si>
  <si>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</si>
  <si>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</si>
  <si>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</si>
  <si>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</si>
  <si>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</si>
  <si>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</si>
  <si>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</si>
  <si>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</si>
  <si>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</si>
  <si>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</si>
  <si>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</si>
  <si>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</si>
  <si>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</si>
  <si>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</si>
  <si>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</si>
  <si>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</si>
  <si>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</si>
  <si>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</si>
  <si>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</si>
  <si>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</si>
  <si>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</si>
  <si>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</si>
  <si>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</si>
  <si>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</si>
  <si>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</si>
  <si>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</si>
  <si>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</si>
  <si>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</si>
  <si>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</si>
  <si>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</si>
  <si>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</si>
  <si>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</si>
  <si>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</si>
  <si>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</si>
  <si>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</si>
  <si>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</si>
  <si>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</si>
  <si>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</si>
  <si>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</si>
  <si>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</si>
  <si>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</si>
  <si>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</si>
  <si>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</si>
  <si>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</si>
  <si>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</si>
  <si>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</si>
  <si>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</si>
  <si>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</si>
  <si>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</si>
  <si>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</si>
  <si>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</si>
  <si>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</si>
  <si>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</si>
  <si>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</si>
  <si>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</si>
  <si>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</si>
  <si>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</si>
  <si>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</si>
  <si>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</si>
  <si>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</si>
  <si>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</si>
  <si>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</si>
  <si>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</si>
  <si>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</si>
  <si>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</si>
  <si>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</si>
  <si>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</si>
  <si>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</si>
  <si>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</si>
  <si>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</si>
  <si>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</si>
  <si>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</si>
  <si>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</si>
  <si>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</si>
  <si>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</si>
  <si>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</si>
  <si>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</si>
  <si>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</si>
  <si>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</si>
  <si>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</si>
  <si>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</si>
  <si>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</si>
  <si>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</si>
  <si>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</si>
  <si>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</si>
  <si>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</si>
  <si>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</si>
  <si>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</si>
  <si>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</si>
  <si>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</si>
  <si>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</si>
  <si>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</si>
  <si>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</si>
  <si>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</si>
  <si>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</si>
  <si>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</si>
  <si>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</si>
  <si>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</si>
  <si>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</si>
  <si>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</si>
  <si>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</si>
  <si>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</si>
  <si>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</si>
  <si>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</si>
  <si>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</si>
  <si>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</si>
  <si>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</si>
  <si>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</si>
  <si>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</si>
  <si>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</si>
  <si>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</si>
  <si>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</si>
  <si>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</si>
  <si>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</si>
  <si>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</si>
  <si>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</si>
  <si>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</si>
  <si>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</si>
  <si>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</si>
  <si>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</si>
  <si>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</si>
  <si>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</si>
  <si>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</si>
  <si>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</si>
  <si>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</si>
  <si>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</si>
  <si>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</si>
  <si>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</si>
  <si>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</si>
  <si>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</si>
  <si>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</si>
  <si>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</si>
  <si>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</si>
  <si>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</si>
  <si>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</si>
  <si>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</si>
  <si>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</si>
  <si>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</si>
  <si>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</si>
  <si>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</si>
  <si>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</si>
  <si>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</si>
  <si>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</si>
  <si>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</si>
  <si>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</si>
  <si>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</si>
  <si>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</si>
  <si>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</si>
  <si>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</si>
  <si>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</si>
  <si>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</si>
  <si>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</si>
  <si>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</si>
  <si>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</si>
  <si>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</si>
  <si>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</si>
  <si>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</si>
  <si>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</si>
  <si>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</si>
  <si>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</si>
  <si>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</si>
  <si>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</si>
  <si>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</si>
  <si>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</si>
  <si>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</si>
  <si>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</si>
  <si>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</si>
  <si>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</si>
  <si>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</si>
  <si>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</si>
  <si>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</si>
  <si>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</si>
  <si>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</si>
  <si>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</si>
  <si>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</si>
  <si>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</si>
  <si>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</si>
  <si>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</si>
  <si>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</si>
  <si>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</si>
  <si>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</si>
  <si>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</si>
  <si>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</si>
  <si>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</si>
  <si>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</si>
  <si>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</si>
  <si>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</si>
  <si>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</si>
  <si>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</si>
  <si>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</si>
  <si>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</si>
  <si>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</si>
  <si>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</si>
  <si>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</si>
  <si>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</si>
  <si>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</si>
  <si>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</si>
  <si>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</si>
  <si>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</si>
  <si>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</si>
  <si>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</si>
  <si>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</si>
  <si>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</si>
  <si>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</si>
  <si>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</si>
  <si>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</si>
  <si>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</si>
  <si>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</si>
  <si>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</si>
  <si>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</si>
  <si>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</si>
  <si>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</si>
  <si>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</si>
  <si>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</si>
  <si>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</si>
  <si>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</si>
  <si>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</si>
  <si>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</si>
  <si>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</si>
  <si>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</si>
  <si>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</si>
  <si>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</si>
  <si>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</si>
  <si>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</si>
  <si>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</si>
  <si>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</si>
  <si>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</si>
  <si>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</si>
  <si>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</si>
  <si>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</si>
  <si>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</si>
  <si>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</si>
  <si>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</si>
  <si>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</si>
  <si>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</si>
  <si>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</si>
  <si>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</si>
  <si>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</si>
  <si>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</si>
  <si>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</si>
  <si>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</si>
  <si>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</si>
  <si>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</si>
  <si>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</si>
  <si>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</si>
  <si>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</si>
  <si>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</si>
  <si>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</si>
  <si>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</si>
  <si>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</si>
  <si>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</si>
  <si>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</si>
  <si>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</si>
  <si>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</si>
  <si>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</si>
  <si>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</si>
  <si>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</si>
  <si>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</si>
  <si>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</si>
  <si>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</si>
  <si>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</si>
  <si>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</si>
  <si>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</si>
  <si>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</si>
  <si>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</si>
  <si>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</si>
  <si>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</si>
  <si>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</si>
  <si>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</si>
  <si>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</si>
  <si>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</si>
  <si>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</si>
  <si>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</si>
  <si>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</si>
  <si>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</si>
  <si>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</si>
  <si>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</si>
  <si>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</si>
  <si>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</si>
  <si>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</si>
  <si>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</si>
  <si>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</si>
  <si>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</si>
  <si>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</si>
  <si>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</si>
  <si>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</si>
  <si>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</si>
  <si>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</si>
  <si>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</si>
  <si>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</si>
  <si>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</si>
  <si>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</si>
  <si>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</si>
  <si>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</si>
  <si>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</si>
  <si>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</si>
  <si>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</si>
  <si>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</si>
  <si>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</si>
  <si>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</si>
  <si>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</si>
  <si>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</si>
  <si>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</si>
  <si>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</si>
  <si>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</si>
  <si>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</si>
  <si>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</si>
  <si>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</si>
  <si>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</si>
  <si>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</si>
  <si>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</si>
  <si>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</si>
  <si>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</si>
  <si>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</si>
  <si>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</si>
  <si>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</si>
  <si>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</si>
  <si>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</si>
  <si>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</si>
  <si>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</si>
  <si>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</si>
  <si>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</si>
  <si>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</si>
  <si>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</si>
  <si>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</si>
  <si>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</si>
  <si>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</si>
  <si>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</si>
  <si>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</si>
  <si>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</si>
  <si>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</si>
  <si>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</si>
  <si>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</si>
  <si>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</si>
  <si>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</si>
  <si>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</si>
  <si>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</si>
  <si>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</si>
  <si>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</si>
  <si>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</si>
  <si>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</si>
  <si>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</si>
  <si>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</si>
  <si>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</si>
  <si>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</si>
  <si>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</si>
  <si>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</si>
  <si>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</si>
  <si>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</si>
  <si>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</si>
  <si>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</si>
  <si>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</si>
  <si>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</si>
  <si>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</si>
  <si>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</si>
  <si>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</si>
  <si>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</si>
  <si>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</si>
  <si>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</si>
  <si>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</si>
  <si>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</si>
  <si>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</si>
  <si>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</si>
  <si>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</si>
  <si>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</si>
  <si>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</si>
  <si>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</si>
  <si>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</si>
  <si>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</si>
  <si>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</si>
  <si>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</si>
  <si>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</si>
  <si>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</si>
  <si>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</si>
  <si>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</si>
  <si>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</si>
  <si>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</si>
  <si>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</si>
  <si>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</si>
  <si>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</si>
  <si>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</si>
  <si>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</si>
  <si>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</si>
  <si>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</si>
  <si>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</si>
  <si>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</si>
  <si>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</si>
  <si>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</si>
  <si>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</si>
  <si>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</si>
  <si>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</si>
  <si>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</si>
  <si>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</si>
  <si>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</si>
  <si>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</si>
  <si>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</si>
  <si>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</si>
  <si>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</si>
  <si>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</si>
  <si>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</si>
  <si>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</si>
  <si>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</si>
  <si>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</si>
  <si>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</si>
  <si>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</si>
  <si>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</si>
  <si>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</si>
  <si>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</si>
  <si>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</si>
  <si>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</si>
  <si>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</si>
  <si>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</si>
  <si>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</si>
  <si>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</si>
  <si>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</si>
  <si>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</si>
  <si>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</si>
  <si>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</si>
  <si>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</si>
  <si>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</si>
  <si>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</si>
  <si>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</si>
  <si>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</si>
  <si>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</si>
  <si>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</si>
  <si>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</si>
  <si>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</si>
  <si>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</si>
  <si>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</si>
  <si>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</si>
  <si>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</si>
  <si>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</si>
  <si>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</si>
  <si>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</si>
  <si>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</si>
  <si>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</si>
  <si>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</si>
  <si>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</si>
  <si>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</si>
  <si>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</si>
  <si>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</si>
  <si>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</si>
  <si>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</si>
  <si>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</si>
  <si>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</si>
  <si>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</si>
  <si>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</si>
  <si>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</si>
  <si>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</si>
  <si>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</si>
  <si>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</si>
  <si>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</si>
  <si>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</si>
  <si>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</si>
  <si>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</si>
  <si>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</si>
  <si>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</si>
  <si>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</si>
  <si>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</si>
  <si>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</si>
  <si>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</si>
  <si>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</si>
  <si>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</si>
  <si>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</si>
  <si>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</si>
  <si>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</si>
  <si>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</si>
  <si>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</si>
  <si>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</si>
  <si>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</si>
  <si>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</si>
  <si>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</si>
  <si>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</si>
  <si>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</si>
  <si>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</si>
  <si>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</si>
  <si>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</si>
  <si>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</si>
  <si>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</si>
  <si>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</si>
  <si>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</si>
  <si>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</si>
  <si>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</si>
  <si>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</si>
  <si>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</si>
  <si>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</si>
  <si>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</si>
  <si>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</si>
  <si>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</si>
  <si>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</si>
  <si>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</si>
  <si>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</si>
  <si>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</si>
  <si>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</si>
  <si>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</si>
  <si>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</si>
  <si>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</si>
  <si>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</si>
  <si>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</si>
  <si>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</si>
  <si>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</si>
  <si>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</si>
  <si>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</si>
  <si>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</si>
  <si>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</si>
  <si>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</si>
  <si>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</si>
  <si>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</si>
  <si>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</si>
  <si>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</si>
  <si>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</si>
  <si>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</si>
  <si>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</si>
  <si>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</si>
  <si>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</si>
  <si>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</si>
  <si>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</si>
  <si>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</si>
  <si>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</si>
  <si>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</si>
  <si>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</si>
  <si>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</si>
  <si>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</si>
  <si>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</si>
  <si>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</si>
  <si>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</si>
  <si>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</si>
  <si>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</si>
  <si>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</si>
  <si>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</si>
  <si>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</si>
  <si>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</si>
  <si>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</si>
  <si>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</si>
  <si>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</si>
  <si>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</si>
  <si>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</si>
  <si>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</si>
  <si>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</si>
  <si>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</si>
  <si>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</si>
  <si>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</si>
  <si>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</si>
  <si>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</si>
  <si>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</si>
  <si>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</si>
  <si>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</si>
  <si>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</si>
  <si>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</si>
  <si>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</si>
  <si>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</si>
  <si>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</si>
  <si>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</si>
  <si>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</si>
  <si>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</si>
  <si>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</si>
  <si>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</si>
  <si>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</si>
  <si>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</si>
  <si>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</si>
  <si>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</si>
  <si>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</si>
  <si>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</si>
  <si>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</si>
  <si>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</si>
  <si>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</si>
  <si>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</si>
  <si>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</si>
  <si>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</si>
  <si>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</si>
  <si>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</si>
  <si>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</si>
  <si>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</si>
  <si>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</si>
  <si>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</si>
  <si>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</si>
  <si>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</si>
  <si>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</si>
  <si>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</si>
  <si>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</si>
  <si>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</si>
  <si>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</si>
  <si>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</si>
  <si>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</si>
  <si>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</si>
  <si>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</si>
  <si>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</si>
  <si>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</si>
  <si>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</si>
  <si>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</si>
  <si>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</si>
  <si>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</si>
  <si>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</si>
  <si>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</si>
  <si>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</si>
  <si>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</si>
  <si>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</si>
  <si>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</si>
  <si>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</si>
  <si>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</si>
  <si>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</si>
  <si>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</si>
  <si>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</si>
  <si>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</si>
  <si>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</si>
  <si>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</si>
  <si>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</si>
  <si>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</si>
  <si>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</si>
  <si>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</si>
  <si>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</si>
  <si>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</si>
  <si>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</si>
  <si>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</si>
  <si>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</si>
  <si>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</si>
  <si>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</si>
  <si>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</si>
  <si>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</si>
  <si>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</si>
  <si>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</si>
  <si>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</si>
  <si>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</si>
  <si>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</si>
  <si>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</si>
  <si>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</si>
  <si>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</si>
  <si>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</si>
  <si>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</si>
  <si>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</si>
  <si>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</si>
  <si>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</si>
  <si>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</si>
  <si>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</si>
  <si>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</si>
  <si>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</si>
  <si>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</si>
  <si>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</si>
  <si>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</si>
  <si>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</si>
  <si>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</si>
  <si>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</si>
  <si>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</si>
  <si>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</si>
  <si>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</si>
  <si>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</si>
  <si>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</si>
  <si>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</si>
  <si>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</si>
  <si>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</si>
  <si>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</si>
  <si>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</si>
  <si>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</si>
  <si>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</si>
  <si>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</si>
  <si>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</si>
  <si>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</si>
  <si>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</si>
  <si>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</si>
  <si>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</si>
  <si>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</si>
  <si>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</si>
  <si>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</si>
  <si>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</si>
  <si>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</si>
  <si>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</si>
  <si>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</si>
  <si>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</si>
  <si>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</si>
  <si>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</si>
  <si>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</si>
  <si>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</si>
  <si>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</si>
  <si>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</si>
  <si>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</si>
  <si>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</si>
  <si>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</si>
  <si>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</si>
  <si>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</si>
  <si>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</si>
  <si>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</si>
  <si>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</si>
  <si>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</si>
  <si>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</si>
  <si>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</si>
  <si>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</si>
  <si>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</si>
  <si>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</si>
  <si>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</si>
  <si>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</si>
  <si>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</si>
  <si>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</si>
  <si>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</si>
  <si>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</si>
  <si>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</si>
  <si>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</si>
  <si>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</si>
  <si>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</si>
  <si>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</si>
  <si>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</si>
  <si>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</si>
  <si>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</si>
  <si>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</si>
  <si>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</si>
  <si>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</si>
  <si>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</si>
  <si>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</si>
  <si>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</si>
  <si>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</si>
  <si>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</si>
  <si>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</si>
  <si>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</si>
  <si>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</si>
  <si>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</si>
  <si>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</si>
  <si>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</si>
  <si>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</si>
  <si>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</si>
  <si>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</si>
  <si>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</si>
  <si>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</si>
  <si>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</si>
  <si>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</si>
  <si>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</si>
  <si>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</si>
  <si>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</si>
  <si>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</si>
  <si>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</si>
  <si>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</si>
  <si>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</si>
  <si>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</si>
  <si>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</si>
  <si>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</si>
  <si>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</si>
  <si>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</si>
  <si>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</si>
  <si>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</si>
  <si>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</si>
  <si>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</si>
  <si>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</si>
  <si>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</si>
  <si>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</si>
  <si>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</si>
  <si>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</si>
  <si>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</si>
  <si>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</si>
  <si>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</si>
  <si>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</si>
  <si>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</si>
  <si>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</si>
  <si>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</si>
  <si>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</si>
  <si>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</si>
  <si>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</si>
  <si>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</si>
  <si>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</si>
  <si>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</si>
  <si>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</si>
  <si>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</si>
  <si>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</si>
  <si>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</si>
  <si>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</si>
  <si>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</si>
  <si>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</si>
  <si>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</si>
  <si>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</si>
  <si>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</si>
  <si>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</si>
  <si>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</si>
  <si>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</si>
  <si>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</si>
  <si>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</si>
  <si>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</si>
  <si>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</si>
  <si>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</si>
  <si>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</si>
  <si>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</si>
  <si>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</si>
  <si>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</si>
  <si>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</si>
  <si>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</si>
  <si>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</si>
  <si>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</si>
  <si>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</si>
  <si>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</si>
  <si>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</si>
  <si>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</si>
  <si>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</si>
  <si>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</si>
  <si>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</si>
  <si>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</si>
  <si>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</si>
  <si>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</si>
  <si>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</si>
  <si>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</si>
  <si>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</si>
  <si>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</si>
  <si>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</si>
  <si>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</si>
  <si>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</si>
  <si>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</si>
  <si>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</si>
  <si>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</si>
  <si>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</si>
  <si>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</si>
  <si>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</si>
  <si>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</si>
  <si>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</si>
  <si>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</si>
  <si>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</si>
  <si>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</si>
  <si>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</si>
  <si>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</si>
  <si>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</si>
  <si>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</si>
  <si>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</si>
  <si>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</si>
  <si>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</si>
  <si>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</si>
  <si>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</si>
  <si>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</si>
  <si>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</si>
  <si>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</si>
  <si>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</si>
  <si>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</si>
  <si>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</si>
  <si>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</si>
  <si>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</si>
  <si>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</si>
  <si>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</si>
  <si>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</si>
  <si>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</si>
  <si>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</si>
  <si>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</si>
  <si>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</si>
  <si>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</si>
  <si>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</si>
  <si>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</si>
  <si>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</si>
  <si>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</si>
  <si>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</si>
  <si>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</si>
  <si>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</si>
  <si>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</si>
  <si>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</si>
  <si>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</si>
  <si>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</si>
  <si>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</si>
  <si>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</si>
  <si>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</si>
  <si>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</si>
  <si>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</si>
  <si>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</si>
  <si>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</si>
  <si>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</si>
  <si>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</si>
  <si>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</si>
  <si>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</si>
  <si>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</si>
  <si>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</si>
  <si>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</si>
  <si>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</si>
  <si>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</si>
  <si>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</si>
  <si>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</si>
  <si>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</si>
  <si>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</si>
  <si>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</si>
  <si>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</si>
  <si>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</si>
  <si>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</si>
  <si>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</si>
  <si>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</si>
  <si>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</si>
  <si>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</si>
  <si>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</si>
  <si>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</si>
  <si>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</si>
  <si>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</si>
  <si>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</si>
  <si>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</si>
  <si>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</si>
  <si>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</si>
  <si>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</si>
  <si>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</si>
  <si>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</si>
  <si>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</si>
  <si>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</si>
  <si>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</si>
  <si>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</si>
  <si>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</si>
  <si>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</si>
  <si>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</si>
  <si>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</si>
  <si>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</si>
  <si>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</si>
  <si>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</si>
  <si>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</si>
  <si>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</si>
  <si>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</si>
  <si>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</si>
  <si>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</si>
  <si>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</si>
  <si>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</si>
  <si>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</si>
  <si>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</si>
  <si>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</si>
  <si>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</si>
  <si>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</si>
  <si>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</si>
  <si>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</si>
  <si>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</si>
  <si>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</si>
  <si>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</si>
  <si>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</si>
  <si>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</si>
  <si>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</si>
  <si>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</si>
  <si>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</si>
  <si>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</si>
  <si>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</si>
  <si>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</si>
  <si>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</si>
  <si>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</si>
  <si>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</si>
  <si>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</si>
  <si>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</si>
  <si>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</si>
  <si>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</si>
  <si>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</si>
  <si>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</si>
  <si>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</si>
  <si>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</si>
  <si>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</si>
  <si>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</si>
  <si>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</si>
  <si>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</si>
  <si>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</si>
  <si>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</si>
  <si>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</si>
  <si>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</si>
  <si>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</si>
  <si>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</si>
  <si>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</si>
  <si>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</si>
  <si>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</si>
  <si>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</si>
  <si>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</si>
  <si>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</si>
  <si>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</si>
  <si>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</si>
  <si>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</si>
  <si>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</si>
  <si>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</si>
  <si>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</si>
  <si>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</si>
  <si>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</si>
  <si>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</si>
  <si>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</si>
  <si>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</si>
  <si>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</si>
  <si>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</si>
  <si>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</si>
  <si>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</si>
  <si>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</si>
  <si>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</si>
  <si>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</si>
  <si>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</si>
  <si>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</si>
  <si>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</si>
  <si>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</si>
  <si>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</si>
  <si>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</si>
  <si>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</si>
  <si>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</si>
  <si>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</si>
  <si>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</si>
  <si>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</si>
  <si>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</si>
  <si>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</si>
  <si>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</si>
  <si>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</si>
  <si>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</si>
  <si>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</si>
  <si>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</si>
  <si>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</si>
  <si>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</si>
  <si>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</si>
  <si>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</si>
  <si>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</si>
  <si>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</si>
  <si>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</si>
  <si>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</si>
  <si>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</si>
  <si>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</si>
  <si>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</si>
  <si>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</si>
  <si>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</si>
  <si>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</si>
  <si>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</si>
  <si>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</si>
  <si>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</si>
  <si>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</si>
  <si>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</si>
  <si>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</si>
  <si>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</si>
  <si>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</si>
  <si>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</si>
  <si>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</si>
  <si>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</si>
  <si>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</si>
  <si>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</si>
  <si>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</si>
  <si>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</si>
  <si>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</si>
  <si>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</si>
  <si>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</si>
  <si>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</si>
  <si>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</si>
  <si>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</si>
  <si>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</si>
  <si>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</si>
  <si>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</si>
  <si>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</si>
  <si>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</si>
  <si>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</si>
  <si>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</si>
  <si>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</si>
  <si>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</si>
  <si>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</si>
  <si>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</si>
  <si>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</si>
  <si>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</si>
  <si>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</si>
  <si>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</si>
  <si>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</si>
  <si>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</si>
  <si>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</si>
  <si>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</si>
  <si>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</si>
  <si>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</si>
  <si>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</si>
  <si>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</si>
  <si>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</si>
  <si>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</si>
  <si>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</si>
  <si>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</si>
  <si>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</si>
  <si>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</si>
  <si>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</si>
  <si>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</si>
  <si>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</si>
  <si>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</si>
  <si>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</si>
  <si>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</si>
  <si>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</si>
  <si>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</si>
  <si>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</si>
  <si>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</si>
  <si>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</si>
  <si>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</si>
  <si>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</si>
  <si>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</si>
  <si>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</si>
  <si>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</si>
  <si>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</si>
  <si>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</si>
  <si>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</si>
  <si>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</si>
  <si>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</si>
  <si>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</si>
  <si>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</si>
  <si>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</si>
  <si>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</si>
  <si>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</si>
  <si>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</si>
  <si>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</si>
  <si>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</si>
  <si>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</si>
  <si>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</si>
  <si>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</si>
  <si>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</si>
  <si>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</si>
  <si>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</si>
  <si>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</si>
  <si>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</si>
  <si>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</si>
  <si>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</si>
  <si>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</si>
  <si>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</si>
  <si>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</si>
  <si>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</si>
  <si>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</si>
  <si>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</si>
  <si>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</si>
  <si>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</si>
  <si>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</si>
  <si>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</si>
  <si>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</si>
  <si>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</si>
  <si>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</si>
  <si>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</si>
  <si>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</si>
  <si>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</si>
  <si>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</si>
  <si>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</si>
  <si>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</si>
  <si>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</si>
  <si>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</si>
  <si>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</si>
  <si>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</si>
  <si>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</si>
  <si>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</si>
  <si>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</si>
  <si>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</si>
  <si>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</si>
  <si>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</si>
  <si>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</si>
  <si>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</si>
  <si>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</si>
  <si>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</si>
  <si>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</si>
  <si>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</si>
  <si>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</si>
  <si>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</si>
  <si>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</si>
  <si>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</si>
  <si>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</si>
  <si>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</si>
  <si>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</si>
  <si>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</si>
  <si>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</si>
  <si>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</si>
  <si>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</si>
  <si>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</si>
  <si>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</si>
  <si>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</si>
  <si>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</si>
  <si>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</si>
  <si>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</si>
  <si>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</si>
  <si>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</si>
  <si>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</si>
  <si>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</si>
  <si>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</si>
  <si>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</si>
  <si>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</si>
  <si>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</si>
  <si>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</si>
  <si>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</si>
  <si>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</si>
  <si>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</si>
  <si>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</si>
  <si>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</si>
  <si>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</si>
  <si>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</si>
  <si>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</si>
  <si>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</si>
  <si>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</si>
  <si>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</si>
  <si>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</si>
  <si>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</si>
  <si>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</si>
  <si>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</si>
  <si>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</si>
  <si>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</si>
  <si>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</si>
  <si>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</si>
  <si>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</si>
  <si>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</si>
  <si>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</si>
  <si>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</si>
  <si>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</si>
  <si>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</si>
  <si>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</si>
  <si>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</si>
  <si>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</si>
  <si>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</si>
  <si>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</si>
  <si>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</si>
  <si>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</si>
  <si>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</si>
  <si>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</si>
  <si>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</si>
  <si>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</si>
  <si>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</si>
  <si>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</si>
  <si>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</si>
  <si>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</si>
  <si>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</si>
  <si>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</si>
  <si>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</si>
  <si>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</si>
  <si>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</si>
  <si>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</si>
  <si>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</si>
  <si>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</si>
  <si>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</si>
  <si>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</si>
  <si>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</si>
  <si>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</si>
  <si>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</si>
  <si>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</si>
  <si>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</si>
  <si>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</si>
  <si>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</si>
  <si>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</si>
  <si>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</si>
  <si>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</si>
  <si>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</si>
  <si>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</si>
  <si>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</si>
  <si>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</si>
  <si>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</si>
  <si>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</si>
  <si>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</si>
  <si>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</si>
  <si>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</si>
  <si>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</si>
  <si>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</si>
  <si>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</si>
  <si>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</si>
  <si>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</si>
  <si>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</si>
  <si>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</si>
  <si>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</si>
  <si>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</si>
  <si>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</si>
  <si>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</si>
  <si>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</si>
  <si>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</si>
  <si>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</si>
  <si>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</si>
  <si>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</si>
  <si>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</si>
  <si>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</si>
  <si>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</si>
  <si>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</si>
  <si>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</si>
  <si>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</si>
  <si>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</si>
  <si>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</si>
  <si>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</si>
  <si>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</si>
  <si>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</si>
  <si>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</si>
  <si>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</si>
  <si>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</si>
  <si>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</si>
  <si>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</si>
  <si>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</si>
  <si>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</si>
  <si>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</si>
  <si>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</si>
  <si>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</si>
  <si>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</si>
  <si>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</si>
  <si>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</si>
  <si>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</si>
  <si>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</si>
  <si>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</si>
  <si>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</si>
  <si>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</si>
  <si>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</si>
  <si>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</si>
  <si>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</si>
  <si>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</si>
  <si>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</si>
  <si>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</si>
  <si>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</si>
  <si>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</si>
  <si>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</si>
  <si>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</si>
  <si>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</si>
  <si>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</si>
  <si>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</si>
  <si>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</si>
  <si>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</si>
  <si>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</si>
  <si>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</si>
  <si>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</si>
  <si>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</si>
  <si>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</si>
  <si>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</si>
  <si>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</si>
  <si>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</si>
  <si>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</si>
  <si>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</si>
  <si>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</si>
  <si>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</si>
  <si>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</si>
  <si>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</si>
  <si>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</si>
  <si>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</si>
  <si>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</si>
  <si>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</si>
  <si>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</si>
  <si>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</si>
  <si>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</si>
  <si>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</si>
  <si>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</si>
  <si>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</si>
  <si>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</si>
  <si>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</si>
  <si>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</si>
  <si>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</si>
  <si>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</si>
  <si>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</si>
  <si>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</si>
  <si>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</si>
  <si>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</si>
  <si>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</si>
  <si>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</si>
  <si>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</si>
  <si>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</si>
  <si>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</si>
  <si>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</si>
  <si>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</si>
  <si>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</si>
  <si>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</si>
  <si>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</si>
  <si>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</si>
  <si>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</si>
  <si>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</si>
  <si>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</si>
  <si>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</si>
  <si>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</si>
  <si>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</si>
  <si>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</si>
  <si>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</si>
  <si>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</si>
  <si>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</si>
  <si>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</si>
  <si>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</si>
  <si>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</si>
  <si>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</si>
  <si>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</si>
  <si>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</si>
  <si>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</si>
  <si>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</si>
  <si>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</si>
  <si>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</si>
  <si>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</si>
  <si>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</si>
  <si>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</si>
  <si>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</si>
  <si>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</si>
  <si>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</si>
  <si>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</si>
  <si>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</si>
  <si>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</si>
  <si>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</si>
  <si>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</si>
  <si>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</si>
  <si>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</si>
  <si>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</si>
  <si>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</si>
  <si>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</si>
  <si>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</si>
  <si>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</si>
  <si>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</si>
  <si>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</si>
  <si>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</si>
  <si>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</si>
  <si>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</si>
  <si>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</si>
  <si>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</si>
  <si>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</si>
  <si>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</si>
  <si>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</si>
  <si>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</si>
  <si>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</si>
  <si>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</si>
  <si>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</si>
  <si>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</si>
  <si>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</si>
  <si>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</si>
  <si>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</si>
  <si>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</si>
  <si>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</si>
  <si>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</si>
  <si>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</si>
  <si>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</si>
  <si>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</si>
  <si>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</si>
  <si>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</si>
  <si>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</si>
  <si>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</si>
  <si>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</si>
  <si>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</si>
  <si>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</si>
  <si>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</si>
  <si>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</si>
  <si>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</si>
  <si>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</si>
  <si>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</si>
  <si>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</si>
  <si>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</si>
  <si>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</si>
  <si>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</si>
  <si>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</si>
  <si>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</si>
  <si>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</si>
  <si>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</si>
  <si>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</si>
  <si>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</si>
  <si>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</si>
  <si>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</si>
  <si>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</si>
  <si>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</si>
  <si>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</si>
  <si>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</si>
  <si>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</si>
  <si>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</si>
  <si>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</si>
  <si>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</si>
  <si>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</si>
  <si>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</si>
  <si>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</si>
  <si>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</si>
  <si>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</si>
  <si>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</si>
  <si>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</si>
  <si>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</si>
  <si>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</si>
  <si>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</si>
  <si>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</si>
  <si>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</si>
  <si>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</si>
  <si>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</si>
  <si>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</si>
  <si>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</si>
  <si>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</si>
  <si>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</si>
  <si>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</si>
  <si>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</si>
  <si>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</si>
  <si>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</si>
  <si>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</si>
  <si>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</si>
  <si>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</si>
  <si>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</si>
  <si>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</si>
  <si>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</si>
  <si>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</si>
  <si>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</si>
  <si>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</si>
  <si>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</si>
  <si>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</si>
  <si>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</si>
  <si>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</si>
  <si>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</si>
  <si>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</si>
  <si>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</si>
  <si>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</si>
  <si>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</si>
  <si>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</si>
  <si>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</si>
  <si>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</si>
  <si>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</si>
  <si>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</si>
  <si>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</si>
  <si>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</si>
  <si>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</si>
  <si>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</si>
  <si>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</si>
  <si>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</si>
  <si>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</si>
  <si>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</si>
  <si>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</si>
  <si>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</si>
  <si>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</si>
  <si>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</si>
  <si>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</si>
  <si>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</si>
  <si>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</si>
  <si>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</si>
  <si>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</si>
  <si>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</si>
  <si>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</si>
  <si>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</si>
  <si>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</si>
  <si>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</si>
  <si>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</si>
  <si>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</si>
  <si>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</si>
  <si>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</si>
  <si>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</si>
  <si>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</si>
  <si>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</si>
  <si>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</si>
  <si>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</si>
  <si>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</si>
  <si>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</si>
  <si>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</si>
  <si>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</si>
  <si>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</si>
  <si>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</si>
  <si>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</si>
  <si>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</si>
  <si>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</si>
  <si>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</si>
  <si>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</si>
  <si>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</si>
  <si>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</si>
  <si>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</si>
  <si>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</si>
  <si>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</si>
  <si>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</si>
  <si>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</si>
  <si>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</si>
  <si>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</si>
  <si>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</si>
  <si>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</si>
  <si>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</si>
  <si>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</si>
  <si>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</si>
  <si>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</si>
  <si>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</si>
  <si>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</si>
  <si>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</si>
  <si>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</si>
  <si>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</si>
  <si>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</si>
  <si>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</si>
  <si>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</si>
  <si>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</si>
  <si>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</si>
  <si>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</si>
  <si>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</si>
  <si>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</si>
  <si>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</si>
  <si>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</si>
  <si>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</si>
  <si>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</si>
  <si>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</si>
  <si>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</si>
  <si>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</si>
  <si>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</si>
  <si>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</si>
  <si>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</si>
  <si>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</si>
  <si>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</si>
  <si>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</si>
  <si>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</si>
  <si>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</si>
  <si>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</si>
  <si>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</si>
  <si>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</si>
  <si>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</si>
  <si>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</si>
  <si>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</si>
  <si>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</si>
  <si>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</si>
  <si>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</si>
  <si>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</si>
  <si>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</si>
  <si>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</si>
  <si>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</si>
  <si>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</si>
  <si>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</si>
  <si>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</si>
  <si>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</si>
  <si>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</si>
  <si>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</si>
  <si>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</si>
  <si>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</si>
  <si>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</si>
  <si>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</si>
  <si>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</si>
  <si>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</si>
  <si>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</si>
  <si>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</si>
  <si>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</si>
  <si>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</si>
  <si>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</si>
  <si>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</si>
  <si>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</si>
  <si>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</si>
  <si>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</si>
  <si>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</si>
  <si>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</si>
  <si>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</si>
  <si>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</si>
  <si>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</si>
  <si>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</si>
  <si>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</si>
  <si>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</si>
  <si>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</si>
  <si>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</si>
  <si>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</si>
  <si>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</si>
  <si>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</si>
  <si>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</si>
  <si>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</si>
  <si>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</si>
  <si>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</si>
  <si>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</si>
  <si>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</si>
  <si>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</si>
  <si>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</si>
  <si>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</si>
  <si>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</si>
  <si>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</si>
  <si>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</si>
  <si>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</si>
  <si>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</si>
  <si>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</si>
  <si>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</si>
  <si>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</si>
  <si>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</si>
  <si>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</si>
  <si>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</si>
  <si>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</si>
  <si>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</si>
  <si>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</si>
  <si>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</si>
  <si>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</si>
  <si>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</si>
  <si>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</si>
  <si>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</si>
  <si>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</si>
  <si>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</si>
  <si>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</si>
  <si>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</si>
  <si>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</si>
  <si>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</si>
  <si>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</si>
  <si>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</si>
  <si>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</si>
  <si>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</si>
  <si>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</si>
  <si>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</si>
  <si>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</si>
  <si>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</si>
  <si>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</si>
  <si>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</si>
  <si>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</si>
  <si>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</si>
  <si>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</si>
  <si>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</si>
  <si>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</si>
  <si>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</si>
  <si>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</si>
  <si>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</si>
  <si>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</si>
  <si>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</si>
  <si>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</si>
  <si>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</si>
  <si>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</si>
  <si>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</si>
  <si>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</si>
  <si>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</si>
  <si>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</si>
  <si>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</si>
  <si>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</si>
  <si>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</si>
  <si>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</si>
  <si>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</si>
  <si>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</si>
  <si>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</si>
  <si>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</si>
  <si>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</si>
  <si>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</si>
  <si>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</si>
  <si>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</si>
  <si>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</si>
  <si>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</si>
  <si>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</si>
  <si>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</si>
  <si>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</si>
  <si>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</si>
  <si>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</si>
  <si>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</si>
  <si>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</si>
  <si>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</si>
  <si>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</si>
  <si>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</si>
  <si>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</si>
  <si>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</si>
  <si>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</si>
  <si>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</si>
  <si>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</si>
  <si>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</si>
  <si>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</si>
  <si>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</si>
  <si>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</si>
  <si>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</si>
  <si>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</si>
  <si>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</si>
  <si>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</si>
  <si>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</si>
  <si>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</si>
  <si>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</si>
  <si>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</si>
  <si>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</si>
  <si>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</si>
  <si>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</si>
  <si>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</si>
  <si>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</si>
  <si>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</si>
  <si>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</si>
  <si>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</si>
  <si>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</si>
  <si>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</si>
  <si>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</si>
  <si>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</si>
  <si>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</si>
  <si>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</si>
  <si>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</si>
  <si>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</si>
  <si>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</si>
  <si>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</si>
  <si>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</si>
  <si>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</si>
  <si>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</si>
  <si>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</si>
  <si>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</si>
  <si>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</si>
  <si>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</si>
  <si>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</si>
  <si>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</si>
  <si>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</si>
  <si>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</si>
  <si>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</si>
  <si>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</si>
  <si>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</si>
  <si>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</si>
  <si>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</si>
  <si>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</si>
  <si>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</si>
  <si>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</si>
  <si>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</si>
  <si>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</si>
  <si>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</si>
  <si>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</si>
  <si>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</si>
  <si>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</si>
  <si>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</si>
  <si>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</si>
  <si>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</si>
  <si>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</si>
  <si>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</si>
  <si>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</si>
  <si>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</si>
  <si>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</si>
  <si>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</si>
  <si>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</si>
  <si>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</si>
  <si>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</si>
  <si>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</si>
  <si>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</si>
  <si>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</si>
  <si>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</si>
  <si>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</si>
  <si>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</si>
  <si>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</si>
  <si>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</si>
  <si>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</si>
  <si>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</si>
  <si>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</si>
  <si>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</si>
  <si>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</si>
  <si>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</si>
  <si>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</si>
  <si>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</si>
  <si>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</si>
  <si>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</si>
  <si>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</si>
  <si>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</si>
  <si>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</si>
  <si>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</si>
  <si>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</si>
  <si>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</si>
  <si>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</si>
  <si>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</si>
  <si>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</si>
  <si>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</si>
  <si>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</si>
  <si>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</si>
  <si>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</si>
  <si>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</si>
  <si>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</si>
  <si>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</si>
  <si>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</si>
  <si>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</si>
  <si>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</si>
  <si>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</si>
  <si>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</si>
  <si>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</si>
  <si>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</si>
  <si>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</si>
  <si>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</si>
  <si>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</si>
  <si>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</si>
  <si>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</si>
  <si>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</si>
  <si>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</si>
  <si>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</si>
  <si>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</si>
  <si>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</si>
  <si>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</si>
  <si>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</si>
  <si>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</si>
  <si>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</si>
  <si>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</si>
  <si>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</si>
  <si>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</si>
  <si>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</si>
  <si>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</si>
  <si>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</si>
  <si>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</si>
  <si>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</si>
  <si>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</si>
  <si>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</si>
  <si>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</si>
  <si>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</si>
  <si>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</si>
  <si>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</si>
  <si>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</si>
  <si>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</si>
  <si>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</si>
  <si>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</si>
  <si>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</si>
  <si>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</si>
  <si>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</si>
  <si>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</si>
  <si>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</si>
  <si>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</si>
  <si>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</si>
  <si>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</si>
  <si>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</si>
  <si>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</si>
  <si>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</si>
  <si>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</si>
  <si>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</si>
  <si>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</si>
  <si>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</si>
  <si>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</si>
  <si>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</si>
  <si>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</si>
  <si>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</si>
  <si>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</si>
  <si>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</si>
  <si>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</si>
  <si>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</si>
  <si>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</si>
  <si>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</si>
  <si>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</si>
  <si>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</si>
  <si>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</si>
  <si>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</si>
  <si>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</si>
  <si>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</si>
  <si>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</si>
  <si>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</si>
  <si>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</si>
  <si>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</si>
  <si>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</si>
  <si>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</si>
  <si>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</si>
  <si>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</si>
  <si>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</si>
  <si>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</si>
  <si>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</si>
  <si>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</si>
  <si>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</si>
  <si>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</si>
  <si>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</si>
  <si>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</si>
  <si>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</si>
  <si>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</si>
  <si>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</si>
  <si>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</si>
  <si>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</si>
  <si>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</si>
  <si>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</si>
  <si>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</si>
  <si>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</si>
  <si>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</si>
  <si>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</si>
  <si>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</si>
  <si>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</si>
  <si>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</si>
  <si>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</si>
  <si>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</si>
  <si>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</si>
  <si>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</si>
  <si>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</si>
  <si>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</si>
  <si>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</si>
  <si>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</si>
  <si>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</si>
  <si>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</si>
  <si>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</si>
  <si>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</si>
  <si>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</si>
  <si>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</si>
  <si>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</si>
  <si>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</si>
  <si>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</si>
  <si>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</si>
  <si>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</si>
  <si>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</si>
  <si>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</si>
  <si>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</si>
  <si>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</si>
  <si>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</si>
  <si>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</si>
  <si>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</si>
  <si>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</si>
  <si>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</si>
  <si>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</si>
  <si>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</si>
  <si>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</si>
  <si>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</si>
  <si>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</si>
  <si>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</si>
  <si>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</si>
  <si>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</si>
  <si>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</si>
  <si>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</si>
  <si>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</si>
  <si>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</si>
  <si>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</si>
  <si>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</si>
  <si>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</si>
  <si>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</si>
  <si>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</si>
  <si>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</si>
  <si>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</si>
  <si>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</si>
  <si>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</si>
  <si>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</si>
  <si>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</si>
  <si>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</si>
  <si>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</si>
  <si>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</si>
  <si>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</si>
  <si>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</si>
  <si>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</si>
  <si>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</si>
  <si>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</si>
  <si>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</si>
  <si>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</si>
  <si>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</si>
  <si>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</si>
  <si>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</si>
  <si>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</si>
  <si>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</si>
  <si>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</si>
  <si>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</si>
  <si>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</si>
  <si>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</si>
  <si>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</si>
  <si>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</si>
  <si>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</si>
  <si>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</si>
  <si>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</si>
  <si>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</si>
  <si>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</si>
  <si>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</si>
  <si>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</si>
  <si>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</si>
  <si>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</si>
  <si>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</si>
  <si>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</si>
  <si>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</si>
  <si>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</si>
  <si>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</si>
  <si>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</si>
  <si>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</si>
  <si>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</si>
  <si>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</si>
  <si>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</si>
  <si>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</si>
  <si>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</si>
  <si>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</si>
  <si>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</si>
  <si>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</si>
  <si>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</si>
  <si>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</si>
  <si>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</si>
  <si>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</si>
  <si>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</si>
  <si>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</si>
  <si>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</si>
  <si>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</si>
  <si>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</si>
  <si>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</si>
  <si>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</si>
  <si>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</si>
  <si>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</si>
  <si>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</si>
  <si>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</si>
  <si>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</si>
  <si>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</si>
  <si>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</si>
  <si>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</si>
  <si>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</si>
  <si>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</si>
  <si>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</si>
  <si>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</si>
  <si>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</si>
  <si>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</si>
  <si>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</si>
  <si>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</si>
  <si>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</si>
  <si>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</si>
  <si>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</si>
  <si>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</si>
  <si>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</si>
  <si>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</si>
  <si>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</si>
  <si>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</si>
  <si>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</si>
  <si>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</si>
  <si>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</si>
  <si>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</si>
  <si>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</si>
  <si>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</si>
  <si>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</si>
  <si>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</si>
  <si>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</si>
  <si>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</si>
  <si>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</si>
  <si>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</si>
  <si>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</si>
  <si>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</si>
  <si>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</si>
  <si>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</si>
  <si>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</si>
  <si>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</si>
  <si>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</si>
  <si>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</si>
  <si>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</si>
  <si>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</si>
  <si>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</si>
  <si>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</si>
  <si>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</si>
  <si>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</si>
  <si>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</si>
  <si>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</si>
  <si>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</si>
  <si>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</si>
  <si>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</si>
  <si>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</si>
  <si>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</si>
  <si>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</si>
  <si>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</si>
  <si>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</si>
  <si>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</si>
  <si>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</si>
  <si>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</si>
  <si>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</si>
  <si>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</si>
  <si>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</si>
  <si>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</si>
  <si>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</si>
  <si>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</si>
  <si>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</si>
  <si>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</si>
  <si>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</si>
  <si>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</si>
  <si>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</si>
  <si>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</si>
  <si>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</si>
  <si>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</si>
  <si>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</si>
  <si>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</si>
  <si>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</si>
  <si>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</si>
  <si>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</si>
  <si>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</si>
  <si>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</si>
  <si>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</si>
  <si>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</si>
  <si>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</si>
  <si>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</si>
  <si>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</si>
  <si>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</si>
  <si>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</si>
  <si>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</si>
  <si>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</si>
  <si>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</si>
  <si>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</si>
  <si>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</si>
  <si>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</si>
  <si>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</si>
  <si>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</si>
  <si>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</si>
  <si>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</si>
  <si>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</si>
  <si>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</si>
  <si>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</si>
  <si>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</si>
  <si>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</si>
  <si>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</si>
  <si>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</si>
  <si>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</si>
  <si>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</si>
  <si>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</si>
  <si>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</si>
  <si>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</si>
  <si>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</si>
  <si>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</si>
  <si>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</si>
  <si>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</si>
  <si>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</si>
  <si>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</si>
  <si>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</si>
  <si>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</si>
  <si>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</si>
  <si>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</si>
  <si>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</si>
  <si>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</si>
  <si>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</si>
  <si>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</si>
  <si>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</si>
  <si>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</si>
  <si>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</si>
  <si>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</si>
  <si>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</si>
  <si>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</si>
  <si>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</si>
  <si>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</si>
  <si>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</si>
  <si>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</si>
  <si>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</si>
  <si>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</si>
  <si>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</si>
  <si>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</si>
  <si>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</si>
  <si>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</si>
  <si>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</si>
  <si>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</si>
  <si>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</si>
  <si>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</si>
  <si>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</si>
  <si>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</si>
  <si>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</si>
  <si>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</si>
  <si>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</si>
  <si>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</si>
  <si>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</si>
  <si>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</si>
  <si>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</si>
  <si>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</si>
  <si>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</si>
  <si>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</si>
  <si>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</si>
  <si>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</si>
  <si>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</si>
  <si>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</si>
  <si>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</si>
  <si>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</si>
  <si>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</si>
  <si>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</si>
  <si>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</si>
  <si>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</si>
  <si>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</si>
  <si>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</si>
  <si>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</si>
  <si>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</si>
  <si>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</si>
  <si>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</si>
  <si>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</si>
  <si>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</si>
  <si>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</si>
  <si>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</si>
  <si>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</si>
  <si>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</si>
  <si>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</si>
  <si>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</si>
  <si>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</si>
  <si>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</si>
  <si>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</si>
  <si>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</si>
  <si>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</si>
  <si>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</si>
  <si>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</si>
  <si>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</si>
  <si>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</si>
  <si>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</si>
  <si>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</si>
  <si>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</si>
  <si>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</si>
  <si>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</si>
  <si>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</si>
  <si>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</si>
  <si>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</si>
  <si>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</si>
  <si>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</si>
  <si>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</si>
  <si>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</si>
  <si>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</si>
  <si>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</si>
  <si>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</si>
  <si>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</si>
  <si>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</si>
  <si>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</si>
  <si>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</si>
  <si>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</si>
  <si>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</si>
  <si>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</si>
  <si>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</si>
  <si>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</si>
  <si>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</si>
  <si>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</si>
  <si>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</si>
  <si>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</si>
  <si>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</si>
  <si>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</si>
  <si>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</si>
  <si>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</si>
  <si>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</si>
  <si>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</si>
  <si>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</si>
  <si>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</si>
  <si>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</si>
  <si>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</si>
  <si>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</si>
  <si>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</si>
  <si>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</si>
  <si>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</si>
  <si>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</si>
  <si>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</si>
  <si>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</si>
  <si>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</si>
  <si>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</si>
  <si>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</si>
  <si>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</si>
  <si>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</si>
  <si>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</si>
  <si>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</si>
  <si>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</si>
  <si>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</si>
  <si>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</si>
  <si>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</si>
  <si>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</si>
  <si>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</si>
  <si>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</si>
  <si>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</si>
  <si>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</si>
  <si>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</si>
  <si>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</si>
  <si>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</si>
  <si>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</si>
  <si>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</si>
  <si>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</si>
  <si>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</si>
  <si>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</si>
  <si>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</si>
  <si>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</si>
  <si>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</si>
  <si>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</si>
  <si>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</si>
  <si>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</si>
  <si>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</si>
  <si>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</si>
  <si>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</si>
  <si>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</si>
  <si>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</si>
  <si>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</si>
  <si>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</si>
  <si>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</si>
  <si>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</si>
  <si>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</si>
  <si>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</si>
  <si>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</si>
  <si>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</si>
  <si>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</si>
  <si>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</si>
  <si>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</si>
  <si>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</si>
  <si>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</si>
  <si>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</si>
  <si>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</si>
  <si>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</si>
  <si>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</si>
  <si>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</si>
  <si>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</si>
  <si>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</si>
  <si>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</si>
  <si>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</si>
  <si>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</si>
  <si>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</si>
  <si>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</si>
  <si>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</si>
  <si>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</si>
  <si>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</si>
  <si>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</si>
  <si>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</si>
  <si>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</si>
  <si>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</si>
  <si>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</si>
  <si>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</si>
  <si>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</si>
  <si>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</si>
  <si>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</si>
  <si>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</si>
  <si>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</si>
  <si>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</si>
  <si>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</si>
  <si>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</si>
  <si>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</si>
  <si>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</si>
  <si>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</si>
  <si>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</si>
  <si>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</si>
  <si>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</si>
  <si>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</si>
  <si>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</si>
  <si>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</si>
  <si>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</si>
  <si>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</si>
  <si>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</si>
  <si>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</si>
  <si>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</si>
  <si>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</si>
  <si>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</si>
  <si>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</si>
  <si>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</si>
  <si>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</si>
  <si>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</si>
  <si>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</si>
  <si>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</si>
  <si>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</si>
  <si>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</si>
  <si>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</si>
  <si>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</si>
  <si>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</si>
  <si>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</si>
  <si>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</si>
  <si>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</si>
  <si>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</si>
  <si>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</si>
  <si>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</si>
  <si>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</si>
  <si>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</si>
  <si>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</si>
  <si>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</si>
  <si>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</si>
  <si>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</si>
  <si>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</si>
  <si>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</si>
  <si>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</si>
  <si>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</si>
  <si>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</si>
  <si>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</si>
  <si>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</si>
  <si>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</si>
  <si>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</si>
  <si>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</si>
  <si>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</si>
  <si>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</si>
  <si>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</si>
  <si>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</si>
  <si>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</si>
  <si>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</si>
  <si>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</si>
  <si>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</si>
  <si>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</si>
  <si>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</si>
  <si>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</si>
  <si>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</si>
  <si>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</si>
  <si>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</si>
  <si>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</si>
  <si>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</si>
  <si>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</si>
  <si>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</si>
  <si>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</si>
  <si>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</si>
  <si>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</si>
  <si>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</si>
  <si>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</si>
  <si>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</si>
  <si>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</si>
  <si>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</si>
  <si>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</si>
  <si>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</si>
  <si>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</si>
  <si>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</si>
  <si>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</si>
  <si>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</si>
  <si>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</si>
  <si>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</si>
  <si>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</si>
  <si>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</si>
  <si>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</si>
  <si>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</si>
  <si>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</si>
  <si>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</si>
  <si>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</si>
  <si>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</si>
  <si>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</si>
  <si>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</si>
  <si>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</si>
  <si>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</si>
  <si>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</si>
  <si>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</si>
  <si>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</si>
  <si>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</si>
  <si>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</si>
  <si>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</si>
  <si>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</si>
  <si>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</si>
  <si>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</si>
  <si>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</si>
  <si>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</si>
  <si>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</si>
  <si>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</si>
  <si>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</si>
  <si>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</si>
  <si>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</si>
  <si>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</si>
  <si>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</si>
  <si>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</si>
  <si>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</si>
  <si>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</si>
  <si>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</si>
  <si>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</si>
  <si>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</si>
  <si>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</si>
  <si>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</si>
  <si>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</si>
  <si>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</si>
  <si>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</si>
  <si>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</si>
  <si>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</si>
  <si>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</si>
  <si>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</si>
  <si>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</si>
  <si>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</si>
  <si>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</si>
  <si>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</si>
  <si>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</si>
  <si>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</si>
  <si>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</si>
  <si>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</si>
  <si>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</si>
  <si>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</si>
  <si>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</si>
  <si>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</si>
  <si>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</si>
  <si>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</si>
  <si>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</si>
  <si>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</si>
  <si>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</si>
  <si>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</si>
  <si>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</si>
  <si>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</si>
  <si>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</si>
  <si>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</si>
  <si>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</si>
  <si>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</si>
  <si>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</si>
  <si>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</si>
  <si>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</si>
  <si>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</si>
  <si>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</si>
  <si>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</si>
  <si>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</si>
  <si>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</si>
  <si>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</si>
  <si>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</si>
  <si>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</si>
  <si>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</si>
  <si>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</si>
  <si>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</si>
  <si>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</si>
  <si>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</si>
  <si>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</si>
  <si>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</si>
  <si>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</si>
  <si>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</si>
  <si>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</si>
  <si>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</si>
  <si>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</si>
  <si>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</si>
  <si>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</si>
  <si>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</si>
  <si>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</si>
  <si>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</si>
  <si>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</si>
  <si>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</si>
  <si>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</si>
  <si>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</si>
  <si>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</si>
  <si>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</si>
  <si>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</si>
  <si>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</si>
  <si>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</si>
  <si>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</si>
  <si>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</si>
  <si>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</si>
  <si>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</si>
  <si>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</si>
  <si>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</si>
  <si>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</si>
  <si>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</si>
  <si>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</si>
  <si>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</si>
  <si>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</si>
  <si>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</si>
  <si>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</si>
  <si>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</si>
  <si>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</si>
  <si>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</si>
  <si>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</si>
  <si>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</si>
  <si>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</si>
  <si>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</si>
  <si>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</si>
  <si>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</si>
  <si>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</si>
  <si>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</si>
  <si>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</si>
  <si>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</si>
  <si>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</si>
  <si>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</si>
  <si>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</si>
  <si>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</si>
  <si>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</si>
  <si>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</si>
  <si>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</si>
  <si>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</si>
  <si>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</si>
  <si>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</si>
  <si>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</si>
  <si>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</si>
  <si>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</si>
  <si>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</si>
  <si>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</si>
  <si>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</si>
  <si>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</si>
  <si>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</si>
  <si>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</si>
  <si>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</si>
  <si>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</si>
  <si>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</si>
  <si>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</si>
  <si>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</si>
  <si>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</si>
  <si>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</si>
  <si>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</si>
  <si>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</si>
  <si>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</si>
  <si>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</si>
  <si>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</si>
  <si>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</si>
  <si>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</si>
  <si>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</si>
  <si>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</si>
  <si>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</si>
  <si>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</si>
  <si>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</si>
  <si>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</si>
  <si>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</si>
  <si>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</si>
  <si>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</si>
  <si>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</si>
  <si>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</si>
  <si>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</si>
  <si>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</si>
  <si>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</si>
  <si>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</si>
  <si>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</si>
  <si>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</si>
  <si>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</si>
  <si>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</si>
  <si>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</si>
  <si>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</si>
  <si>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</si>
  <si>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</si>
  <si>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</si>
  <si>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</si>
  <si>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</si>
  <si>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</si>
  <si>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</si>
  <si>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</si>
  <si>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</si>
  <si>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</si>
  <si>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</si>
  <si>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</si>
  <si>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</si>
  <si>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</si>
  <si>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</si>
  <si>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</si>
  <si>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</si>
  <si>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</si>
  <si>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</si>
  <si>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</si>
  <si>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</si>
  <si>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</si>
  <si>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</si>
  <si>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</si>
  <si>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</si>
  <si>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</si>
  <si>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</si>
  <si>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</si>
  <si>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</si>
  <si>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</si>
  <si>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</si>
  <si>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</si>
  <si>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</si>
  <si>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</si>
  <si>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</si>
  <si>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</si>
  <si>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</si>
  <si>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</si>
  <si>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</si>
  <si>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</si>
  <si>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</si>
  <si>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</si>
  <si>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</si>
  <si>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</si>
  <si>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</si>
  <si>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</si>
  <si>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</si>
  <si>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</si>
  <si>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</si>
  <si>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</si>
  <si>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</si>
  <si>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</si>
  <si>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</si>
  <si>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</si>
  <si>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</si>
  <si>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</si>
  <si>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</si>
  <si>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</si>
  <si>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</si>
  <si>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</si>
  <si>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</si>
  <si>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</si>
  <si>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</si>
  <si>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</si>
  <si>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</si>
  <si>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</si>
  <si>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</si>
  <si>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</si>
  <si>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</si>
  <si>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</si>
  <si>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</si>
  <si>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</si>
  <si>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</si>
  <si>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</si>
  <si>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</si>
  <si>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</si>
  <si>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</si>
  <si>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</si>
  <si>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</si>
  <si>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</si>
  <si>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</si>
  <si>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</si>
  <si>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</si>
  <si>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</si>
  <si>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</si>
  <si>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</si>
  <si>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</si>
  <si>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</si>
  <si>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</si>
  <si>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</si>
  <si>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</si>
  <si>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</si>
  <si>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</si>
  <si>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</si>
  <si>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</si>
  <si>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</si>
  <si>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</si>
  <si>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</si>
  <si>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</si>
  <si>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</si>
  <si>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</si>
  <si>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</si>
  <si>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</si>
  <si>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</si>
  <si>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</si>
  <si>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</si>
  <si>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</si>
  <si>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</si>
  <si>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</si>
  <si>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</si>
  <si>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</si>
  <si>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</si>
  <si>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</si>
  <si>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</si>
  <si>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</si>
  <si>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</si>
  <si>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</si>
  <si>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</si>
  <si>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</si>
  <si>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</si>
  <si>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</si>
  <si>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</si>
  <si>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</si>
  <si>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</si>
  <si>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</si>
  <si>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</si>
  <si>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</si>
  <si>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</si>
  <si>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</si>
  <si>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</si>
  <si>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</si>
  <si>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</si>
  <si>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</si>
  <si>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</si>
  <si>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</si>
  <si>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</si>
  <si>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</si>
  <si>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</si>
  <si>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</si>
  <si>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</si>
  <si>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</si>
  <si>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</si>
  <si>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</si>
  <si>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</si>
  <si>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</si>
  <si>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</si>
  <si>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</si>
  <si>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</si>
  <si>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</si>
  <si>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</si>
  <si>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</si>
  <si>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</si>
  <si>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</si>
  <si>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</si>
  <si>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</si>
  <si>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</si>
  <si>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</si>
  <si>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</si>
  <si>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</si>
  <si>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</si>
  <si>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</si>
  <si>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</si>
  <si>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</si>
  <si>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</si>
  <si>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</si>
  <si>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</si>
  <si>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</si>
  <si>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</si>
  <si>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</si>
  <si>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</si>
  <si>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</si>
  <si>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</si>
  <si>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</si>
  <si>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</si>
  <si>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</si>
  <si>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</si>
  <si>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</si>
  <si>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</si>
  <si>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</si>
  <si>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</si>
  <si>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</si>
  <si>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</si>
  <si>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</si>
  <si>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</si>
  <si>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</si>
  <si>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</si>
  <si>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</si>
  <si>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</si>
  <si>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</si>
  <si>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</si>
  <si>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</si>
  <si>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</si>
  <si>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</si>
  <si>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</si>
  <si>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</si>
  <si>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</si>
  <si>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</si>
  <si>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</si>
  <si>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</si>
  <si>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</si>
  <si>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</si>
  <si>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</si>
  <si>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</si>
  <si>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</si>
  <si>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</si>
  <si>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</si>
  <si>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</si>
  <si>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</si>
  <si>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</si>
  <si>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</si>
  <si>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</si>
  <si>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</si>
  <si>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</si>
  <si>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</si>
  <si>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</si>
  <si>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</si>
  <si>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</si>
  <si>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</si>
  <si>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</si>
  <si>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</si>
  <si>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</si>
  <si>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</si>
  <si>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</si>
  <si>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</si>
  <si>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</si>
  <si>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</si>
  <si>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</si>
  <si>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</si>
  <si>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</si>
  <si>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</si>
  <si>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</si>
  <si>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</si>
  <si>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</si>
  <si>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</si>
  <si>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</si>
  <si>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</si>
  <si>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</si>
  <si>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</si>
  <si>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</si>
  <si>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</si>
  <si>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</si>
  <si>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</si>
  <si>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</si>
  <si>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</si>
  <si>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</si>
  <si>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</si>
  <si>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</si>
  <si>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</si>
  <si>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</si>
  <si>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</si>
  <si>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</si>
  <si>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</si>
  <si>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</si>
  <si>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</si>
  <si>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</si>
  <si>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</si>
  <si>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</si>
  <si>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</si>
  <si>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</si>
  <si>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</si>
  <si>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</si>
  <si>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</si>
  <si>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</si>
  <si>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</si>
  <si>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</si>
  <si>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</si>
  <si>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</si>
  <si>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</si>
  <si>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</si>
  <si>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</si>
  <si>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</si>
  <si>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</si>
  <si>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</si>
  <si>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</si>
  <si>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</si>
  <si>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</si>
  <si>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</si>
  <si>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</si>
  <si>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</si>
  <si>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</si>
  <si>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</si>
  <si>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</si>
  <si>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</si>
  <si>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</si>
  <si>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</si>
  <si>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</si>
  <si>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</si>
  <si>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</si>
  <si>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</si>
  <si>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</si>
  <si>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</si>
  <si>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</si>
  <si>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</si>
  <si>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</si>
  <si>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</si>
  <si>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</si>
  <si>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</si>
  <si>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</si>
  <si>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</si>
  <si>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</si>
  <si>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</si>
  <si>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</si>
  <si>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</si>
  <si>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</si>
  <si>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</si>
  <si>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</si>
  <si>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</si>
  <si>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</si>
  <si>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</si>
  <si>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</si>
  <si>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</si>
  <si>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</si>
  <si>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</si>
  <si>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</si>
  <si>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</si>
  <si>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</si>
  <si>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</si>
  <si>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</si>
  <si>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</si>
  <si>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</si>
  <si>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</si>
  <si>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</si>
  <si>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</si>
  <si>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</si>
  <si>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</si>
  <si>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</si>
  <si>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</si>
  <si>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</si>
  <si>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</si>
  <si>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</si>
  <si>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</si>
  <si>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</si>
  <si>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</si>
  <si>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</si>
  <si>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</si>
  <si>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</si>
  <si>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</si>
  <si>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</si>
  <si>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</si>
  <si>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</si>
  <si>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</si>
  <si>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</si>
  <si>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</si>
  <si>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</si>
  <si>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</si>
  <si>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</si>
  <si>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</si>
  <si>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</si>
  <si>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</si>
  <si>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</si>
  <si>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</si>
  <si>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</si>
  <si>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</si>
  <si>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</si>
  <si>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</si>
  <si>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</si>
  <si>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</si>
  <si>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</si>
  <si>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</si>
  <si>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</si>
  <si>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</si>
  <si>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</si>
  <si>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</si>
  <si>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</si>
  <si>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</si>
  <si>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</si>
  <si>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</si>
  <si>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</si>
  <si>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</si>
  <si>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</si>
  <si>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</si>
  <si>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</si>
  <si>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</si>
  <si>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</si>
  <si>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</si>
  <si>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</si>
  <si>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</si>
  <si>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</si>
  <si>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</si>
  <si>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</si>
  <si>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</si>
  <si>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</si>
  <si>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</si>
  <si>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</si>
  <si>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</si>
  <si>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</si>
  <si>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</si>
  <si>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</si>
  <si>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</si>
  <si>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</si>
  <si>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</si>
  <si>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</si>
  <si>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</si>
  <si>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</si>
  <si>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</si>
  <si>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</si>
  <si>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</si>
  <si>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</si>
  <si>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</si>
  <si>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</si>
  <si>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</si>
  <si>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</si>
  <si>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</si>
  <si>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</si>
  <si>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</si>
  <si>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</si>
  <si>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</si>
  <si>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</si>
  <si>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</si>
  <si>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</si>
  <si>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</si>
  <si>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</si>
  <si>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</si>
  <si>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</si>
  <si>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</si>
  <si>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</si>
  <si>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</si>
  <si>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</si>
  <si>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</si>
  <si>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</si>
  <si>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</si>
  <si>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</si>
  <si>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</si>
  <si>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</si>
  <si>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</si>
  <si>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</si>
  <si>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</si>
  <si>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</si>
  <si>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</si>
  <si>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</si>
  <si>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</si>
  <si>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</si>
  <si>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</si>
  <si>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</si>
  <si>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</si>
  <si>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</si>
  <si>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</si>
  <si>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</si>
  <si>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</si>
  <si>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</si>
  <si>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</si>
  <si>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</si>
  <si>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</si>
  <si>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</si>
  <si>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</si>
  <si>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</si>
  <si>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</si>
  <si>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</si>
  <si>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</si>
  <si>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</si>
  <si>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</si>
  <si>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</si>
  <si>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</si>
  <si>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</si>
  <si>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</si>
  <si>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</si>
  <si>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</si>
  <si>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</si>
  <si>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</si>
  <si>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</si>
  <si>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</si>
  <si>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</si>
  <si>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</si>
  <si>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</si>
  <si>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</si>
  <si>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</si>
  <si>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</si>
  <si>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</si>
  <si>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</si>
  <si>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</si>
  <si>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</si>
  <si>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</si>
  <si>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</si>
  <si>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</si>
  <si>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</si>
  <si>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</si>
  <si>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</si>
  <si>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</si>
  <si>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</si>
  <si>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</si>
  <si>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</si>
  <si>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</si>
  <si>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</si>
  <si>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</si>
  <si>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</si>
  <si>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</si>
  <si>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</si>
  <si>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</si>
  <si>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</si>
  <si>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</si>
  <si>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</si>
  <si>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</si>
  <si>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</si>
  <si>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</si>
  <si>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</si>
  <si>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</si>
  <si>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</si>
  <si>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</si>
  <si>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</si>
  <si>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</si>
  <si>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</si>
  <si>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</si>
  <si>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</si>
  <si>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</si>
  <si>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</si>
  <si>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</si>
  <si>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</si>
  <si>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</si>
  <si>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</si>
  <si>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</si>
  <si>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</si>
  <si>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</si>
  <si>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</si>
  <si>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</si>
  <si>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</si>
  <si>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</si>
  <si>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</si>
  <si>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</si>
  <si>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</si>
  <si>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</si>
  <si>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</si>
  <si>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</si>
  <si>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</si>
  <si>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</si>
  <si>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</si>
  <si>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</si>
  <si>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</si>
  <si>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</si>
  <si>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</si>
  <si>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</si>
  <si>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</si>
  <si>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</si>
  <si>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</si>
  <si>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</si>
  <si>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</si>
  <si>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</si>
  <si>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</si>
  <si>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</si>
  <si>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</si>
  <si>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</si>
  <si>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</si>
  <si>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</si>
  <si>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</si>
  <si>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</si>
  <si>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</si>
  <si>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</si>
  <si>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</si>
  <si>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</si>
  <si>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</si>
  <si>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</si>
  <si>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</si>
  <si>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</si>
  <si>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</si>
  <si>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</si>
  <si>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</si>
  <si>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</si>
  <si>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</si>
  <si>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</si>
  <si>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</si>
  <si>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</si>
  <si>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</si>
  <si>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</si>
  <si>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</si>
  <si>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</si>
  <si>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</si>
  <si>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</si>
  <si>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</si>
  <si>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</si>
  <si>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</si>
  <si>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</si>
  <si>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</si>
  <si>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</si>
  <si>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</si>
  <si>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</si>
  <si>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</si>
  <si>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</si>
  <si>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</si>
  <si>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</si>
  <si>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</si>
  <si>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</si>
  <si>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</si>
  <si>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</si>
  <si>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</si>
  <si>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</si>
  <si>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</si>
  <si>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</si>
  <si>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</si>
  <si>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</si>
  <si>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</si>
  <si>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</si>
  <si>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</si>
  <si>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</si>
  <si>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</si>
  <si>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</si>
  <si>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</si>
  <si>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</si>
  <si>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</si>
  <si>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</si>
  <si>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</si>
  <si>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</si>
  <si>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</si>
  <si>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</si>
  <si>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</si>
  <si>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</si>
  <si>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</si>
  <si>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</si>
  <si>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</si>
  <si>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</si>
  <si>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</si>
  <si>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</si>
  <si>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</si>
  <si>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</si>
  <si>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</si>
  <si>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</si>
  <si>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</si>
  <si>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</si>
  <si>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</si>
  <si>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</si>
  <si>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</si>
  <si>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</si>
  <si>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</si>
  <si>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</si>
  <si>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</si>
  <si>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</si>
  <si>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</si>
  <si>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</si>
  <si>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</si>
  <si>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</si>
  <si>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</si>
  <si>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</si>
  <si>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</si>
  <si>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</si>
  <si>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</si>
  <si>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</si>
  <si>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</si>
  <si>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</si>
  <si>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</si>
  <si>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</si>
  <si>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</si>
  <si>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</si>
  <si>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</si>
  <si>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</si>
  <si>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</si>
  <si>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</si>
  <si>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</si>
  <si>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</si>
  <si>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</si>
  <si>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</si>
  <si>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</si>
  <si>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</si>
  <si>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</si>
  <si>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</si>
  <si>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</si>
  <si>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</si>
  <si>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</si>
  <si>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</si>
  <si>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</si>
  <si>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</si>
  <si>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</si>
  <si>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</si>
  <si>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</si>
  <si>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</si>
  <si>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</si>
  <si>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</si>
  <si>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</si>
  <si>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</si>
  <si>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</si>
  <si>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</si>
  <si>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</si>
  <si>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</si>
  <si>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</si>
  <si>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</si>
  <si>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</si>
  <si>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</si>
  <si>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</si>
  <si>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</si>
  <si>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</si>
  <si>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</si>
  <si>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</si>
  <si>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</si>
  <si>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</si>
  <si>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</si>
  <si>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</si>
  <si>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</si>
  <si>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</si>
  <si>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</si>
  <si>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</si>
  <si>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</si>
  <si>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</si>
  <si>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</si>
  <si>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</si>
  <si>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</si>
  <si>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</si>
  <si>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</si>
  <si>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</si>
  <si>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</si>
  <si>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</si>
  <si>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</si>
  <si>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</si>
  <si>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</si>
  <si>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</si>
  <si>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</si>
  <si>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</si>
  <si>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</si>
  <si>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</si>
  <si>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</si>
  <si>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</si>
  <si>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</si>
  <si>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</si>
  <si>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</si>
  <si>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</si>
  <si>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</si>
  <si>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</si>
  <si>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</si>
  <si>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</si>
  <si>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</si>
  <si>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</si>
  <si>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</si>
  <si>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</si>
  <si>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</si>
  <si>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</si>
  <si>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</si>
  <si>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</si>
  <si>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</si>
  <si>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</si>
  <si>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</si>
  <si>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</si>
  <si>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</si>
  <si>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</si>
  <si>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</si>
  <si>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</si>
  <si>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</si>
  <si>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</si>
  <si>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</si>
  <si>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</si>
  <si>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</si>
  <si>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</si>
  <si>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</si>
  <si>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</si>
  <si>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</si>
  <si>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</si>
  <si>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</si>
  <si>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</si>
  <si>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</si>
  <si>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</si>
  <si>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</si>
  <si>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</si>
  <si>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</si>
  <si>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</si>
  <si>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</si>
  <si>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</si>
  <si>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</si>
  <si>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</si>
  <si>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</si>
  <si>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</si>
  <si>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</si>
  <si>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</si>
  <si>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</si>
  <si>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</si>
  <si>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</si>
  <si>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</si>
  <si>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</si>
  <si>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</si>
  <si>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</si>
  <si>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</si>
  <si>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</si>
  <si>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</si>
  <si>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</si>
  <si>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</si>
  <si>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</si>
  <si>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</si>
  <si>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</si>
  <si>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</si>
  <si>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</si>
  <si>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</si>
  <si>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</si>
  <si>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</si>
  <si>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</si>
  <si>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</si>
  <si>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</si>
  <si>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</si>
  <si>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</si>
  <si>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</si>
  <si>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</si>
  <si>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</si>
  <si>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</si>
  <si>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</si>
  <si>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</si>
  <si>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</si>
  <si>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</si>
  <si>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</si>
  <si>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</si>
  <si>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</si>
  <si>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</si>
  <si>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</si>
  <si>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</si>
  <si>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</si>
  <si>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</si>
  <si>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</si>
  <si>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</si>
  <si>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</si>
  <si>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</si>
  <si>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</si>
  <si>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</si>
  <si>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</si>
  <si>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</si>
  <si>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</si>
  <si>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</si>
  <si>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</si>
  <si>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</si>
  <si>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</si>
  <si>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</si>
  <si>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</si>
  <si>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</si>
  <si>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</si>
  <si>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</si>
  <si>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</si>
  <si>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</si>
  <si>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</si>
  <si>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</si>
  <si>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</si>
  <si>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</si>
  <si>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</si>
  <si>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</si>
  <si>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</si>
  <si>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</si>
  <si>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</si>
  <si>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</si>
  <si>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</si>
  <si>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</si>
  <si>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</si>
  <si>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</si>
  <si>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</si>
  <si>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</si>
  <si>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</si>
  <si>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</si>
  <si>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</si>
  <si>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</si>
  <si>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</si>
  <si>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</si>
  <si>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</si>
  <si>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</si>
  <si>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</si>
  <si>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</si>
  <si>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</si>
  <si>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</si>
  <si>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</si>
  <si>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</si>
  <si>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</si>
  <si>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</si>
  <si>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</si>
  <si>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</si>
  <si>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</si>
  <si>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</si>
  <si>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</si>
  <si>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</si>
  <si>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</si>
  <si>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</si>
  <si>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</si>
  <si>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</si>
  <si>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</si>
  <si>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</si>
  <si>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</si>
  <si>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</si>
  <si>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</si>
  <si>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</si>
  <si>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</si>
  <si>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</si>
  <si>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</si>
  <si>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</si>
  <si>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</si>
  <si>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</si>
  <si>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</si>
  <si>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</si>
  <si>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</si>
  <si>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</si>
  <si>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</si>
  <si>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</si>
  <si>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</si>
  <si>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</si>
  <si>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</si>
  <si>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</si>
  <si>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</si>
  <si>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</si>
  <si>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</si>
  <si>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</si>
  <si>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</si>
  <si>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</si>
  <si>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</si>
  <si>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</si>
  <si>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</si>
  <si>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</si>
  <si>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</si>
  <si>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</si>
  <si>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</si>
  <si>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</si>
  <si>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</si>
  <si>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</si>
  <si>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</si>
  <si>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</si>
  <si>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</si>
  <si>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</si>
  <si>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</si>
  <si>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</si>
  <si>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</si>
  <si>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</si>
  <si>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</si>
  <si>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</si>
  <si>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</si>
  <si>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</si>
  <si>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</si>
  <si>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</si>
  <si>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</si>
  <si>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</si>
  <si>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</si>
  <si>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</si>
  <si>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</si>
  <si>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</si>
  <si>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</si>
  <si>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</si>
  <si>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</si>
  <si>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</si>
  <si>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</si>
  <si>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</si>
  <si>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</si>
  <si>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</si>
  <si>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</si>
  <si>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</si>
  <si>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</si>
  <si>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</si>
  <si>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</si>
  <si>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</si>
  <si>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</si>
  <si>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</si>
  <si>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</si>
  <si>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</si>
  <si>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</si>
  <si>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</si>
  <si>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</si>
  <si>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</si>
  <si>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</si>
  <si>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</si>
  <si>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</si>
  <si>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</si>
  <si>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</si>
  <si>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</si>
  <si>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</si>
  <si>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</si>
  <si>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</si>
  <si>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</si>
  <si>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</si>
  <si>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</si>
  <si>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</si>
  <si>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</si>
  <si>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</si>
  <si>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</si>
  <si>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</si>
  <si>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</si>
  <si>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</si>
  <si>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</si>
  <si>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</si>
  <si>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</si>
  <si>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</si>
  <si>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</si>
  <si>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</si>
  <si>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</si>
  <si>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</si>
  <si>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</si>
  <si>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</si>
  <si>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</si>
  <si>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</si>
  <si>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</si>
  <si>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</si>
  <si>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</si>
  <si>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</si>
  <si>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</si>
  <si>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</si>
  <si>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</si>
  <si>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</si>
  <si>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</si>
  <si>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</si>
  <si>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</si>
  <si>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</si>
  <si>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</si>
  <si>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</si>
  <si>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</si>
  <si>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</si>
  <si>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</si>
  <si>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</si>
  <si>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</si>
  <si>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</si>
  <si>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</si>
  <si>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</si>
  <si>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</si>
  <si>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</si>
  <si>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</si>
  <si>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</si>
  <si>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</si>
  <si>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</si>
  <si>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</si>
  <si>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</si>
  <si>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</si>
  <si>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</si>
  <si>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</si>
  <si>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</si>
  <si>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</si>
  <si>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</si>
  <si>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</si>
  <si>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</si>
  <si>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</si>
  <si>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</si>
  <si>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</si>
  <si>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</si>
  <si>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</si>
  <si>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</si>
  <si>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</si>
  <si>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</si>
  <si>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</si>
  <si>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</si>
  <si>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</si>
  <si>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</si>
  <si>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</si>
  <si>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</si>
  <si>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</si>
  <si>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</si>
  <si>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</si>
  <si>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</si>
  <si>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</si>
  <si>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</si>
  <si>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</si>
  <si>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</si>
  <si>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</si>
  <si>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</si>
  <si>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</si>
  <si>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</si>
  <si>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</si>
  <si>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</si>
  <si>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</si>
  <si>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</si>
  <si>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</si>
  <si>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</si>
  <si>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</si>
  <si>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</si>
  <si>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</si>
  <si>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</si>
  <si>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</si>
  <si>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</si>
  <si>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</si>
  <si>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</si>
  <si>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</si>
  <si>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</si>
  <si>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</si>
  <si>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</si>
  <si>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</si>
  <si>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</si>
  <si>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</si>
  <si>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</si>
  <si>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</si>
  <si>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</si>
  <si>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</si>
  <si>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</si>
  <si>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</si>
  <si>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</si>
  <si>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</si>
  <si>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</si>
  <si>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</si>
  <si>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</si>
  <si>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</si>
  <si>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</si>
  <si>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</si>
  <si>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</si>
  <si>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</si>
  <si>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</si>
  <si>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</si>
  <si>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</si>
  <si>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</si>
  <si>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</si>
  <si>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</si>
  <si>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</si>
  <si>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</si>
  <si>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</si>
  <si>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</si>
  <si>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</si>
  <si>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</si>
  <si>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</si>
  <si>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</si>
  <si>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</si>
  <si>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</si>
  <si>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</si>
  <si>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</si>
  <si>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</si>
  <si>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</si>
  <si>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</si>
  <si>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</si>
  <si>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</si>
  <si>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</si>
  <si>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</si>
  <si>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</si>
  <si>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</si>
  <si>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</si>
  <si>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</si>
  <si>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</si>
  <si>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</si>
  <si>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</si>
  <si>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</si>
  <si>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</si>
  <si>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</si>
  <si>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</si>
  <si>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</si>
  <si>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</si>
  <si>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</si>
  <si>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</si>
  <si>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</si>
  <si>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</si>
  <si>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</si>
  <si>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</si>
  <si>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</si>
  <si>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</si>
  <si>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</si>
  <si>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</si>
  <si>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</si>
  <si>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</si>
  <si>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</si>
  <si>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</si>
  <si>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</si>
  <si>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</si>
  <si>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</si>
  <si>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</si>
  <si>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</si>
  <si>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</si>
  <si>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</si>
  <si>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</si>
  <si>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</si>
  <si>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</si>
  <si>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</si>
  <si>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</si>
  <si>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</si>
  <si>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</si>
  <si>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</si>
  <si>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</si>
  <si>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</si>
  <si>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</si>
  <si>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</si>
  <si>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</si>
  <si>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</si>
  <si>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</si>
  <si>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</si>
  <si>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</si>
  <si>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</si>
  <si>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</si>
  <si>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</si>
  <si>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</si>
  <si>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</si>
  <si>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</si>
  <si>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</si>
  <si>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</si>
  <si>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</si>
  <si>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</si>
  <si>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</si>
  <si>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</si>
  <si>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</si>
  <si>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</si>
  <si>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</si>
  <si>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</si>
  <si>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</si>
  <si>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</si>
  <si>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</si>
  <si>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</si>
  <si>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</si>
  <si>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</si>
  <si>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</si>
  <si>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</si>
  <si>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</si>
  <si>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</si>
  <si>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</si>
  <si>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</si>
  <si>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</si>
  <si>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</si>
  <si>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</si>
  <si>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</si>
  <si>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</si>
  <si>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</si>
  <si>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</si>
  <si>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</si>
  <si>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</si>
  <si>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</si>
  <si>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</si>
  <si>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</si>
  <si>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</si>
  <si>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</si>
  <si>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</si>
  <si>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</si>
  <si>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</si>
  <si>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</si>
  <si>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</si>
  <si>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</si>
  <si>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</si>
  <si>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</si>
  <si>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</si>
  <si>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</si>
  <si>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</si>
  <si>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</si>
  <si>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</si>
  <si>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</si>
  <si>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</si>
  <si>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</si>
  <si>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</si>
  <si>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</si>
  <si>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</si>
  <si>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</si>
  <si>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</si>
  <si>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</si>
  <si>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</si>
  <si>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</si>
  <si>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</si>
  <si>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</si>
  <si>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</si>
  <si>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</si>
  <si>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</si>
  <si>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</si>
  <si>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</si>
  <si>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</si>
  <si>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</si>
  <si>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</si>
  <si>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</si>
  <si>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</si>
  <si>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</si>
  <si>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</si>
  <si>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</si>
  <si>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</si>
  <si>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</si>
  <si>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</si>
  <si>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</si>
  <si>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</si>
  <si>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</si>
  <si>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</si>
  <si>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</si>
  <si>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</si>
  <si>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</si>
  <si>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</si>
  <si>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</si>
  <si>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</si>
  <si>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</si>
  <si>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</si>
  <si>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</si>
  <si>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</si>
  <si>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</si>
  <si>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</si>
  <si>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</si>
  <si>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</si>
  <si>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</si>
  <si>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</si>
  <si>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</si>
  <si>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</si>
  <si>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</si>
  <si>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</si>
  <si>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</si>
  <si>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</si>
  <si>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</si>
  <si>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</si>
  <si>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</si>
  <si>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</si>
  <si>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</si>
  <si>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</si>
  <si>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</si>
  <si>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</si>
  <si>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</si>
  <si>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</si>
  <si>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</si>
  <si>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</si>
  <si>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</si>
  <si>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</si>
  <si>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</si>
  <si>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</si>
  <si>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</si>
  <si>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</si>
  <si>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</si>
  <si>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</si>
  <si>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</si>
  <si>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</si>
  <si>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</si>
  <si>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</si>
  <si>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</si>
  <si>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</si>
  <si>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</si>
  <si>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</si>
  <si>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</si>
  <si>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</si>
  <si>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</si>
  <si>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</si>
  <si>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</si>
  <si>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</si>
  <si>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</si>
  <si>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</si>
  <si>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</si>
  <si>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</si>
  <si>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</si>
  <si>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</si>
  <si>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</si>
  <si>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</si>
  <si>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</si>
  <si>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</si>
  <si>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</si>
  <si>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</si>
  <si>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</si>
  <si>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</si>
  <si>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</si>
  <si>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</si>
  <si>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</si>
  <si>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</si>
  <si>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</si>
  <si>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</si>
  <si>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</si>
  <si>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</si>
  <si>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</si>
  <si>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</si>
  <si>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</si>
  <si>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</si>
  <si>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</si>
  <si>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</si>
  <si>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</si>
  <si>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</si>
  <si>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</si>
  <si>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</si>
  <si>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</si>
  <si>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</si>
  <si>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</si>
  <si>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</si>
  <si>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</si>
  <si>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</si>
  <si>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</si>
  <si>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</si>
  <si>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</si>
  <si>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</si>
  <si>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</si>
  <si>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</si>
  <si>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</si>
  <si>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</si>
  <si>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</si>
  <si>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</si>
  <si>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</si>
  <si>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</si>
  <si>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</si>
  <si>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</si>
  <si>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</si>
  <si>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</si>
  <si>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</si>
  <si>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</si>
  <si>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</si>
  <si>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</si>
  <si>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</si>
  <si>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</si>
  <si>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</si>
  <si>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</si>
  <si>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</si>
  <si>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</si>
  <si>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</si>
  <si>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</si>
  <si>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</si>
  <si>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</si>
  <si>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</si>
  <si>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</si>
  <si>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</si>
  <si>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</si>
  <si>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</si>
  <si>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</si>
  <si>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</si>
  <si>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</si>
  <si>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</si>
  <si>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</si>
  <si>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</si>
  <si>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</si>
  <si>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</si>
  <si>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</si>
  <si>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</si>
  <si>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</si>
  <si>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</si>
  <si>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</si>
  <si>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</si>
  <si>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</si>
  <si>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</si>
  <si>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</si>
  <si>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</si>
  <si>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</si>
  <si>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</si>
  <si>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</si>
  <si>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</si>
  <si>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</si>
  <si>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</si>
  <si>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</si>
  <si>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</si>
  <si>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</si>
  <si>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</si>
  <si>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</si>
  <si>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</si>
  <si>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</si>
  <si>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</si>
  <si>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</si>
  <si>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</si>
  <si>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</si>
  <si>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</si>
  <si>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</si>
  <si>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</si>
  <si>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</si>
  <si>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</si>
  <si>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</si>
  <si>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</si>
  <si>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</si>
  <si>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</si>
  <si>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</si>
  <si>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</si>
  <si>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</si>
  <si>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</si>
  <si>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</si>
  <si>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</si>
  <si>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</si>
  <si>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</si>
  <si>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</si>
  <si>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</si>
  <si>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</si>
  <si>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</si>
  <si>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</si>
  <si>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</si>
  <si>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</si>
  <si>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</si>
  <si>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</si>
  <si>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</si>
  <si>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</si>
  <si>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</si>
  <si>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</si>
  <si>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</si>
  <si>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</si>
  <si>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</si>
  <si>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</si>
  <si>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</si>
  <si>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</si>
  <si>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</si>
  <si>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</si>
  <si>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</si>
  <si>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</si>
  <si>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</si>
  <si>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</si>
  <si>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</si>
  <si>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</si>
  <si>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</si>
  <si>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</si>
  <si>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</si>
  <si>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</si>
  <si>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</si>
  <si>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</si>
  <si>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</si>
  <si>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</si>
  <si>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</si>
  <si>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</si>
  <si>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</si>
  <si>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</si>
  <si>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</si>
  <si>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</si>
  <si>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</si>
  <si>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</si>
  <si>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</si>
  <si>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</si>
  <si>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</si>
  <si>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</si>
  <si>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</si>
  <si>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</si>
  <si>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</si>
  <si>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</si>
  <si>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</si>
  <si>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</si>
  <si>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</si>
  <si>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</si>
  <si>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</si>
  <si>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</si>
  <si>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</si>
  <si>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</si>
  <si>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</si>
  <si>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</si>
  <si>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</si>
  <si>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</si>
  <si>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</si>
  <si>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</si>
  <si>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</si>
  <si>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</si>
  <si>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</si>
  <si>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</si>
  <si>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</si>
  <si>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</si>
  <si>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</si>
  <si>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</si>
  <si>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</si>
  <si>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</si>
  <si>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</si>
  <si>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</si>
  <si>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</si>
  <si>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</si>
  <si>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</si>
  <si>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</si>
  <si>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</si>
  <si>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</si>
  <si>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</si>
  <si>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</si>
  <si>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</si>
  <si>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</si>
  <si>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</si>
  <si>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</si>
  <si>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</si>
  <si>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</si>
  <si>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</si>
  <si>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</si>
  <si>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</si>
  <si>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</si>
  <si>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</si>
  <si>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</si>
  <si>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</si>
  <si>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</si>
  <si>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</si>
  <si>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</si>
  <si>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</si>
  <si>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</si>
  <si>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</si>
  <si>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</si>
  <si>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</si>
  <si>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</si>
  <si>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</si>
  <si>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</si>
  <si>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</si>
  <si>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</si>
  <si>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</si>
  <si>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</si>
  <si>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</si>
  <si>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</si>
  <si>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</si>
  <si>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</si>
  <si>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</si>
  <si>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</si>
  <si>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</si>
  <si>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</si>
  <si>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</si>
  <si>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</si>
  <si>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</si>
  <si>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</si>
  <si>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</si>
  <si>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</si>
  <si>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</si>
  <si>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</si>
  <si>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</si>
  <si>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</si>
  <si>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</si>
  <si>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</si>
  <si>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</si>
  <si>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</si>
  <si>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</si>
  <si>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</si>
  <si>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</si>
  <si>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</si>
  <si>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</si>
  <si>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</si>
  <si>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</si>
  <si>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</si>
  <si>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</si>
  <si>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</si>
  <si>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</si>
  <si>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</si>
  <si>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</si>
  <si>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</si>
  <si>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</si>
  <si>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</si>
  <si>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</si>
  <si>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</si>
  <si>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</si>
  <si>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</si>
  <si>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</si>
  <si>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</si>
  <si>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</si>
  <si>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</si>
  <si>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</si>
  <si>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</si>
  <si>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</si>
  <si>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</si>
  <si>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</si>
  <si>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</si>
  <si>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</si>
  <si>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</si>
  <si>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</si>
  <si>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</si>
  <si>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</si>
  <si>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</si>
  <si>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</si>
  <si>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</si>
  <si>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</si>
  <si>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</si>
  <si>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</si>
  <si>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</si>
  <si>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</si>
  <si>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</si>
  <si>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</si>
  <si>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</si>
  <si>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</si>
  <si>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</si>
  <si>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</si>
  <si>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</si>
  <si>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</si>
  <si>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</si>
  <si>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</si>
  <si>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</si>
  <si>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</si>
  <si>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</si>
  <si>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</si>
  <si>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</si>
  <si>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</si>
  <si>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</si>
  <si>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</si>
  <si>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</si>
  <si>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</si>
  <si>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</si>
  <si>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</si>
  <si>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</si>
  <si>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</si>
  <si>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</si>
  <si>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</si>
  <si>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</si>
  <si>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</si>
  <si>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</si>
  <si>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</si>
  <si>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</si>
  <si>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</si>
  <si>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</si>
  <si>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</si>
  <si>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</si>
  <si>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</si>
  <si>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</si>
  <si>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</si>
  <si>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</si>
  <si>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</si>
  <si>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</si>
  <si>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</si>
  <si>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</si>
  <si>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</si>
  <si>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</si>
  <si>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</si>
  <si>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</si>
  <si>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</si>
  <si>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</si>
  <si>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</si>
  <si>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</si>
  <si>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</si>
  <si>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</si>
  <si>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</si>
  <si>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</si>
  <si>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</si>
  <si>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</si>
  <si>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</si>
  <si>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</si>
  <si>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</si>
  <si>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</si>
  <si>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</si>
  <si>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</si>
  <si>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</si>
  <si>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</si>
  <si>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</si>
  <si>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</si>
  <si>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</si>
  <si>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</si>
  <si>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</si>
  <si>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</si>
  <si>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</si>
  <si>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</si>
  <si>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</si>
  <si>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</si>
  <si>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</si>
  <si>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</si>
  <si>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</si>
  <si>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</si>
  <si>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</si>
  <si>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</si>
  <si>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</si>
  <si>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</si>
  <si>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</si>
  <si>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</si>
  <si>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</si>
  <si>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</si>
  <si>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</si>
  <si>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</si>
  <si>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</si>
  <si>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</si>
  <si>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</si>
  <si>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</si>
  <si>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</si>
  <si>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</si>
  <si>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</si>
  <si>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</si>
  <si>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</si>
  <si>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</si>
  <si>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</si>
  <si>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</si>
  <si>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</si>
  <si>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</si>
  <si>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</si>
  <si>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</si>
  <si>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</si>
  <si>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</si>
  <si>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</si>
  <si>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</si>
  <si>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</si>
  <si>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</si>
  <si>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</si>
  <si>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</si>
  <si>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</si>
  <si>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</si>
  <si>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</si>
  <si>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</si>
  <si>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</si>
  <si>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</si>
  <si>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</si>
  <si>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</si>
  <si>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</si>
  <si>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</si>
  <si>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</si>
  <si>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</si>
  <si>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</si>
  <si>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</si>
  <si>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</si>
  <si>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</si>
  <si>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</si>
  <si>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</si>
  <si>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</si>
  <si>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</si>
  <si>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</si>
  <si>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</si>
  <si>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</si>
  <si>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</si>
  <si>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</si>
  <si>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</si>
  <si>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</si>
  <si>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</si>
  <si>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</si>
  <si>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</si>
  <si>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</si>
  <si>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</si>
  <si>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</si>
  <si>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</si>
  <si>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</si>
  <si>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</si>
  <si>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</si>
  <si>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</si>
  <si>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</si>
  <si>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</si>
  <si>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</si>
  <si>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</si>
  <si>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</si>
  <si>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</si>
  <si>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</si>
  <si>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</si>
  <si>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</si>
  <si>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</si>
  <si>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</si>
  <si>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</si>
  <si>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</si>
  <si>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</si>
  <si>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</si>
  <si>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</si>
  <si>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</si>
  <si>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</si>
  <si>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</si>
  <si>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</si>
  <si>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</si>
  <si>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</si>
  <si>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</si>
  <si>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</si>
  <si>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</si>
  <si>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</si>
  <si>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</si>
  <si>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</si>
  <si>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</si>
  <si>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</si>
  <si>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</si>
  <si>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</si>
  <si>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</si>
  <si>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</si>
  <si>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</si>
  <si>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</si>
  <si>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</si>
  <si>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</si>
  <si>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</si>
  <si>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</si>
  <si>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</si>
  <si>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</si>
  <si>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</si>
  <si>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</si>
  <si>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</si>
  <si>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</si>
  <si>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</si>
  <si>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</si>
  <si>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</si>
  <si>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</si>
  <si>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</si>
  <si>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</si>
  <si>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</si>
  <si>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</si>
  <si>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</si>
  <si>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</si>
  <si>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</si>
  <si>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</si>
  <si>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</si>
  <si>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</si>
  <si>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</si>
  <si>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</si>
  <si>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</si>
  <si>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</si>
  <si>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</si>
  <si>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</si>
  <si>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</si>
  <si>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</si>
  <si>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</si>
  <si>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</si>
  <si>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</si>
  <si>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</si>
  <si>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</si>
  <si>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</si>
  <si>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</si>
  <si>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</si>
  <si>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</si>
  <si>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</si>
  <si>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</si>
  <si>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</si>
  <si>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</si>
  <si>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</si>
  <si>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</si>
  <si>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</si>
  <si>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</si>
  <si>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</si>
  <si>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</si>
  <si>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</si>
  <si>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</si>
  <si>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</si>
  <si>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</si>
  <si>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</si>
  <si>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</si>
  <si>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</si>
  <si>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</si>
  <si>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</si>
  <si>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</si>
  <si>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</si>
  <si>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</si>
  <si>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</si>
  <si>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</si>
  <si>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</si>
  <si>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</si>
  <si>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</si>
  <si>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</si>
  <si>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</si>
  <si>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</si>
  <si>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</si>
  <si>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</si>
  <si>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</si>
  <si>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</si>
  <si>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</si>
  <si>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</si>
  <si>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</si>
  <si>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</si>
  <si>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</si>
  <si>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</si>
  <si>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</si>
  <si>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</si>
  <si>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</si>
  <si>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</si>
  <si>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</si>
  <si>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</si>
  <si>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</si>
  <si>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</si>
  <si>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</si>
  <si>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</si>
  <si>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</si>
  <si>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</si>
  <si>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</si>
  <si>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</si>
  <si>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</si>
  <si>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</si>
  <si>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</si>
  <si>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</si>
  <si>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</si>
  <si>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</si>
  <si>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</si>
  <si>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</si>
  <si>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</si>
  <si>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</si>
  <si>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</si>
  <si>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</si>
  <si>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</si>
  <si>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</si>
  <si>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</si>
  <si>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</si>
  <si>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</si>
  <si>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</si>
  <si>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</si>
  <si>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</si>
  <si>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</si>
  <si>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</si>
  <si>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</si>
  <si>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</si>
  <si>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</si>
  <si>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</si>
  <si>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</si>
  <si>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</si>
  <si>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</si>
  <si>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</si>
  <si>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</si>
  <si>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</si>
  <si>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</si>
  <si>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</si>
  <si>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</si>
  <si>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</si>
  <si>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</si>
  <si>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</si>
  <si>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</si>
  <si>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</si>
  <si>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</si>
  <si>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</si>
  <si>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</si>
  <si>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</si>
  <si>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</si>
  <si>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</si>
  <si>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</si>
  <si>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</si>
  <si>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</si>
  <si>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</si>
  <si>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</si>
  <si>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</si>
  <si>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</si>
  <si>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</si>
  <si>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</si>
  <si>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</si>
  <si>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</si>
  <si>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</si>
  <si>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</si>
  <si>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</si>
  <si>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</si>
  <si>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</si>
  <si>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</si>
  <si>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</si>
  <si>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</si>
  <si>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</si>
  <si>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</si>
  <si>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</si>
  <si>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</si>
  <si>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</si>
  <si>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</si>
  <si>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</si>
  <si>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</si>
  <si>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</si>
  <si>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</si>
  <si>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</si>
  <si>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</si>
  <si>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</si>
  <si>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</si>
  <si>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</si>
  <si>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</si>
  <si>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</si>
  <si>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</si>
  <si>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</si>
  <si>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</si>
  <si>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</si>
  <si>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</si>
  <si>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</si>
  <si>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</si>
  <si>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</si>
  <si>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</si>
  <si>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</si>
  <si>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</si>
  <si>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</si>
  <si>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</si>
  <si>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</si>
  <si>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</si>
  <si>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</si>
  <si>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</si>
  <si>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</si>
  <si>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</si>
  <si>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</si>
  <si>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</si>
  <si>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</si>
  <si>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</si>
  <si>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</si>
  <si>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</si>
  <si>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</si>
  <si>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</si>
  <si>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</si>
  <si>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</si>
  <si>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</si>
  <si>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</si>
  <si>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</si>
  <si>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</si>
  <si>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</si>
  <si>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</si>
  <si>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</si>
  <si>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</si>
  <si>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</si>
  <si>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</si>
  <si>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</si>
  <si>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</si>
  <si>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</si>
  <si>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</si>
  <si>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</si>
  <si>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</si>
  <si>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</si>
  <si>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</si>
  <si>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</si>
  <si>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</si>
  <si>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</si>
  <si>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</si>
  <si>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</si>
  <si>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</si>
  <si>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</si>
  <si>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</si>
  <si>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</si>
  <si>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</si>
  <si>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</si>
  <si>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</si>
  <si>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</si>
  <si>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</si>
  <si>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</si>
  <si>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</si>
  <si>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</si>
  <si>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</si>
  <si>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</si>
  <si>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</si>
  <si>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</si>
  <si>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</si>
  <si>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</si>
  <si>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</si>
  <si>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</si>
  <si>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</si>
  <si>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</si>
  <si>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</si>
  <si>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</si>
  <si>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</si>
  <si>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</si>
  <si>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</si>
  <si>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</si>
  <si>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</si>
  <si>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</si>
  <si>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</si>
  <si>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</si>
  <si>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</si>
  <si>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</si>
  <si>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</si>
  <si>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</si>
  <si>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</si>
  <si>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</si>
  <si>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</si>
  <si>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</si>
  <si>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</si>
  <si>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</si>
  <si>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</si>
  <si>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</si>
  <si>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</si>
  <si>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</si>
  <si>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</si>
  <si>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</si>
  <si>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</si>
  <si>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</si>
  <si>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</si>
  <si>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</si>
  <si>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</si>
  <si>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</si>
  <si>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</si>
  <si>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</si>
  <si>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</si>
  <si>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</si>
  <si>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</si>
  <si>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</si>
  <si>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</si>
  <si>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</si>
  <si>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</si>
  <si>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</si>
  <si>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</si>
  <si>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</si>
  <si>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</si>
  <si>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</si>
  <si>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</si>
  <si>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</si>
  <si>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</si>
  <si>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</si>
  <si>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</si>
  <si>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</si>
  <si>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</si>
  <si>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</si>
  <si>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</si>
  <si>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</si>
  <si>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</si>
  <si>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</si>
  <si>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</si>
  <si>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</si>
  <si>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</si>
  <si>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</si>
  <si>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</si>
  <si>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</si>
  <si>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</si>
  <si>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</si>
  <si>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</si>
  <si>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</si>
  <si>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</si>
  <si>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</si>
  <si>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</si>
  <si>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</si>
  <si>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</si>
  <si>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</si>
  <si>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</si>
  <si>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</si>
  <si>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</si>
  <si>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</si>
  <si>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</si>
  <si>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</si>
  <si>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</si>
  <si>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</si>
  <si>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</si>
  <si>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</si>
  <si>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</si>
  <si>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</si>
  <si>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</si>
  <si>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</si>
  <si>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</si>
  <si>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</si>
  <si>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</si>
  <si>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</si>
  <si>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</si>
  <si>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</si>
  <si>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</si>
  <si>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</si>
  <si>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</si>
  <si>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</si>
  <si>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</si>
  <si>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</si>
  <si>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</si>
  <si>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</si>
  <si>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</si>
  <si>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</si>
  <si>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</si>
  <si>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</si>
  <si>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</si>
  <si>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</si>
  <si>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</si>
  <si>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</si>
  <si>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</si>
  <si>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</si>
  <si>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</si>
  <si>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</si>
  <si>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</si>
  <si>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</si>
  <si>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</si>
  <si>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</si>
  <si>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</si>
  <si>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</si>
  <si>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</si>
  <si>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</si>
  <si>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</si>
  <si>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</si>
  <si>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</si>
  <si>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</si>
  <si>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</si>
  <si>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</si>
  <si>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</si>
  <si>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</si>
  <si>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</si>
  <si>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</si>
  <si>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</si>
  <si>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</si>
  <si>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</si>
  <si>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</si>
  <si>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</si>
  <si>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</si>
  <si>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</si>
  <si>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</si>
  <si>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</si>
  <si>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</si>
  <si>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</si>
  <si>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</si>
  <si>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</si>
  <si>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</si>
  <si>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</si>
  <si>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</si>
  <si>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</si>
  <si>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</si>
  <si>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</si>
  <si>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</si>
  <si>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</si>
  <si>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</si>
  <si>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</si>
  <si>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</si>
  <si>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</si>
  <si>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</si>
  <si>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</si>
  <si>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</si>
  <si>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</si>
  <si>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</si>
  <si>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</si>
  <si>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</si>
  <si>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</si>
  <si>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</si>
  <si>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</si>
  <si>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</si>
  <si>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</si>
  <si>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</si>
  <si>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</si>
  <si>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</si>
  <si>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</si>
  <si>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</si>
  <si>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</si>
  <si>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</si>
  <si>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</si>
  <si>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</si>
  <si>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</si>
  <si>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</si>
  <si>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</si>
  <si>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</si>
  <si>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</si>
  <si>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</si>
  <si>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</si>
  <si>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</si>
  <si>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</si>
  <si>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</si>
  <si>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</si>
  <si>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</si>
  <si>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</si>
  <si>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</si>
  <si>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</si>
  <si>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</si>
  <si>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</si>
  <si>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</si>
  <si>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</si>
  <si>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</si>
  <si>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</si>
  <si>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</si>
  <si>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</si>
  <si>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</si>
  <si>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</si>
  <si>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</si>
  <si>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</si>
  <si>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</si>
  <si>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</si>
  <si>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</si>
  <si>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</si>
  <si>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</si>
  <si>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</si>
  <si>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</si>
  <si>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</si>
  <si>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</si>
  <si>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</si>
  <si>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</si>
  <si>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</si>
  <si>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</si>
  <si>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</si>
  <si>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</si>
  <si>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</si>
  <si>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</si>
  <si>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</si>
  <si>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</si>
  <si>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</si>
  <si>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</si>
  <si>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</si>
  <si>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</si>
  <si>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</si>
  <si>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</si>
  <si>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</si>
  <si>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</si>
  <si>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</si>
  <si>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</si>
  <si>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</si>
  <si>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</si>
  <si>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</si>
  <si>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</si>
  <si>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</si>
  <si>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</si>
  <si>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</si>
  <si>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</si>
  <si>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</si>
  <si>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</si>
  <si>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</si>
  <si>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</si>
  <si>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</si>
  <si>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</si>
  <si>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</si>
  <si>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</si>
  <si>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</si>
  <si>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</si>
  <si>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</si>
  <si>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</si>
  <si>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</si>
  <si>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</si>
  <si>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</si>
  <si>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</si>
  <si>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</si>
  <si>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</si>
  <si>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</si>
  <si>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</si>
  <si>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</si>
  <si>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</si>
  <si>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</si>
  <si>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</si>
  <si>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</si>
  <si>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</si>
  <si>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</si>
  <si>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</si>
  <si>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</si>
  <si>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</si>
  <si>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</si>
  <si>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</si>
  <si>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</si>
  <si>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</si>
  <si>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</si>
  <si>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</si>
  <si>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</si>
  <si>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</si>
  <si>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</si>
  <si>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</si>
  <si>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</si>
  <si>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</si>
  <si>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</si>
  <si>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</si>
  <si>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</si>
  <si>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</si>
  <si>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</si>
  <si>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</si>
  <si>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</si>
  <si>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</si>
  <si>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</si>
  <si>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</si>
  <si>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</si>
  <si>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</si>
  <si>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</si>
  <si>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</si>
  <si>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</si>
  <si>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</si>
  <si>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</si>
  <si>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</si>
  <si>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</si>
  <si>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</si>
  <si>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</si>
  <si>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</si>
  <si>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</si>
  <si>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</si>
  <si>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</si>
  <si>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</si>
  <si>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</si>
  <si>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</si>
  <si>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</si>
  <si>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</si>
  <si>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</si>
  <si>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</si>
  <si>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</si>
  <si>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</si>
  <si>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</si>
  <si>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</si>
  <si>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</si>
  <si>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</si>
  <si>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</si>
  <si>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</si>
  <si>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</si>
  <si>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</si>
  <si>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</si>
  <si>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</si>
  <si>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</si>
  <si>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</si>
  <si>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</si>
  <si>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</si>
  <si>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</si>
  <si>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</si>
  <si>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</si>
  <si>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</si>
  <si>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</si>
  <si>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</si>
  <si>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</si>
  <si>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</si>
  <si>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</si>
  <si>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</si>
  <si>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</si>
  <si>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</si>
  <si>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</si>
  <si>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</si>
  <si>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</si>
  <si>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</si>
  <si>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</si>
  <si>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</si>
  <si>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</si>
  <si>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</si>
  <si>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</si>
  <si>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</si>
  <si>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</si>
  <si>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</si>
  <si>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</si>
  <si>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</si>
  <si>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</si>
  <si>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</si>
  <si>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</si>
  <si>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</si>
  <si>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</si>
  <si>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</si>
  <si>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</si>
  <si>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</si>
  <si>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</si>
  <si>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</si>
  <si>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</si>
  <si>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</si>
  <si>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</si>
  <si>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</si>
  <si>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</si>
  <si>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</si>
  <si>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</si>
  <si>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</si>
  <si>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</si>
  <si>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</si>
  <si>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</si>
  <si>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</si>
  <si>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</si>
  <si>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</si>
  <si>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</si>
  <si>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</si>
  <si>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</si>
  <si>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</si>
  <si>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</si>
  <si>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</si>
  <si>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</si>
  <si>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</si>
  <si>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</si>
  <si>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</si>
  <si>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</si>
  <si>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</si>
  <si>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</si>
  <si>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</si>
  <si>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</si>
  <si>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</si>
  <si>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</si>
  <si>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</si>
  <si>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</si>
  <si>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</si>
  <si>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</si>
  <si>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</si>
  <si>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</si>
  <si>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</si>
  <si>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</si>
  <si>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</si>
  <si>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</si>
  <si>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</si>
  <si>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</si>
  <si>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</si>
  <si>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</si>
  <si>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</si>
  <si>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</si>
  <si>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</si>
  <si>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</si>
  <si>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</si>
  <si>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</si>
  <si>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</si>
  <si>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</si>
  <si>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</si>
  <si>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</si>
  <si>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</si>
  <si>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</si>
  <si>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</si>
  <si>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</si>
  <si>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</si>
  <si>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</si>
  <si>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</si>
  <si>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</si>
  <si>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</si>
  <si>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</si>
  <si>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</si>
  <si>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</si>
  <si>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</si>
  <si>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</si>
  <si>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</si>
  <si>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</si>
  <si>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</si>
  <si>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</si>
  <si>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</si>
  <si>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</si>
  <si>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</si>
  <si>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</si>
  <si>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</si>
  <si>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</si>
  <si>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</si>
  <si>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</si>
  <si>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</si>
  <si>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</si>
  <si>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</si>
  <si>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</si>
  <si>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</si>
  <si>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</si>
  <si>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</si>
  <si>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</si>
  <si>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</si>
  <si>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</si>
  <si>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</si>
  <si>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</si>
  <si>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</si>
  <si>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</si>
  <si>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</si>
  <si>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</si>
  <si>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</si>
  <si>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</si>
  <si>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</si>
  <si>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</si>
  <si>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</si>
  <si>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</si>
  <si>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</si>
  <si>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</si>
  <si>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</si>
  <si>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</si>
  <si>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</si>
  <si>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</si>
  <si>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</si>
  <si>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</si>
  <si>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</si>
  <si>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</si>
  <si>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</si>
  <si>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</si>
  <si>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</si>
  <si>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</si>
  <si>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</si>
  <si>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</si>
  <si>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</si>
  <si>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</si>
  <si>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</si>
  <si>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</si>
  <si>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</si>
  <si>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</si>
  <si>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</si>
  <si>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</si>
  <si>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</si>
  <si>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</si>
  <si>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</si>
  <si>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</si>
  <si>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</si>
  <si>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</si>
  <si>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</si>
  <si>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</si>
  <si>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</si>
  <si>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</si>
  <si>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</si>
  <si>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</si>
  <si>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</si>
  <si>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</si>
  <si>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</si>
  <si>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</si>
  <si>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</si>
  <si>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</si>
  <si>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</si>
  <si>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</si>
  <si>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</si>
  <si>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</si>
  <si>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</si>
  <si>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</si>
  <si>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</si>
  <si>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</si>
  <si>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</si>
  <si>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</si>
  <si>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</si>
  <si>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</si>
  <si>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</si>
  <si>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</si>
  <si>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</si>
  <si>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</si>
  <si>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</si>
  <si>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</si>
  <si>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</si>
  <si>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</si>
  <si>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</si>
  <si>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</si>
  <si>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</si>
  <si>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</si>
  <si>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</si>
  <si>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</si>
  <si>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</si>
  <si>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</si>
  <si>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</si>
  <si>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</si>
  <si>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</si>
  <si>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</si>
  <si>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</si>
  <si>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</si>
  <si>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</si>
  <si>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</si>
  <si>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</si>
  <si>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</si>
  <si>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</si>
  <si>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</si>
  <si>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</si>
  <si>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</si>
  <si>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</si>
  <si>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</si>
  <si>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</si>
  <si>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</si>
  <si>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</si>
  <si>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</si>
  <si>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</si>
  <si>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</si>
  <si>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</si>
  <si>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</si>
  <si>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</si>
  <si>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</si>
  <si>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</si>
  <si>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</si>
  <si>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</si>
  <si>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</si>
  <si>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</si>
  <si>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</si>
  <si>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</si>
  <si>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</si>
  <si>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</si>
  <si>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</si>
  <si>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</si>
  <si>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</si>
  <si>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</si>
  <si>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</si>
  <si>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</si>
  <si>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</si>
  <si>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</si>
  <si>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</si>
  <si>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</si>
  <si>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</si>
  <si>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</si>
  <si>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</si>
  <si>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</si>
  <si>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</si>
  <si>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</si>
  <si>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</si>
  <si>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</si>
  <si>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</si>
  <si>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</si>
  <si>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</si>
  <si>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</si>
  <si>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</si>
  <si>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</si>
  <si>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</si>
  <si>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</si>
  <si>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</si>
  <si>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</si>
  <si>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</si>
  <si>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</si>
  <si>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</si>
  <si>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</si>
  <si>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</si>
  <si>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</si>
  <si>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</si>
  <si>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</si>
  <si>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</si>
  <si>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</si>
  <si>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</si>
  <si>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</si>
  <si>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</si>
  <si>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</si>
  <si>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</si>
  <si>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</si>
  <si>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</si>
  <si>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</si>
  <si>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</si>
  <si>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</si>
  <si>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</si>
  <si>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</si>
  <si>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</si>
  <si>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</si>
  <si>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</si>
  <si>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</si>
  <si>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</si>
  <si>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</si>
  <si>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</si>
  <si>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</si>
  <si>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</si>
  <si>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</si>
  <si>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</si>
  <si>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</si>
  <si>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</si>
  <si>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</si>
  <si>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</si>
  <si>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</si>
  <si>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</si>
  <si>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</si>
  <si>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</si>
  <si>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</si>
  <si>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</si>
  <si>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</si>
  <si>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</si>
  <si>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</si>
  <si>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</si>
  <si>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</si>
  <si>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</si>
  <si>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</si>
  <si>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</si>
  <si>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</si>
  <si>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</si>
  <si>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</si>
  <si>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</si>
  <si>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</si>
  <si>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</si>
  <si>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</si>
  <si>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</si>
  <si>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</si>
  <si>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</si>
  <si>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</si>
  <si>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</si>
  <si>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</si>
  <si>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</si>
  <si>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</si>
  <si>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</si>
  <si>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</si>
  <si>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</si>
  <si>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</si>
  <si>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</si>
  <si>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</si>
  <si>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</si>
  <si>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</si>
  <si>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</si>
  <si>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</si>
  <si>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</si>
  <si>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</si>
  <si>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</si>
  <si>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</si>
  <si>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</si>
  <si>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</si>
  <si>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</si>
  <si>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</si>
  <si>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</si>
  <si>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</si>
  <si>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</si>
  <si>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</si>
  <si>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</si>
  <si>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</si>
  <si>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</si>
  <si>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</si>
  <si>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</si>
  <si>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</si>
  <si>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</si>
  <si>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</si>
  <si>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</si>
  <si>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</si>
  <si>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</si>
  <si>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</si>
  <si>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</si>
  <si>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</si>
  <si>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</si>
  <si>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</si>
  <si>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</si>
  <si>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</si>
  <si>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</si>
  <si>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</si>
  <si>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</si>
  <si>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</si>
  <si>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</si>
  <si>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</si>
  <si>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</si>
  <si>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</si>
  <si>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</si>
  <si>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</si>
  <si>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</si>
  <si>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</si>
  <si>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</si>
  <si>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</si>
  <si>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</si>
  <si>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</si>
  <si>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</si>
  <si>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</si>
  <si>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</si>
  <si>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</si>
  <si>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</si>
  <si>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</si>
  <si>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</si>
  <si>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</si>
  <si>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</si>
  <si>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</si>
  <si>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</si>
  <si>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</si>
  <si>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</si>
  <si>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</si>
  <si>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</si>
  <si>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</si>
  <si>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</si>
  <si>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</si>
  <si>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</si>
  <si>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</si>
  <si>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</si>
  <si>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</si>
  <si>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</si>
  <si>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</si>
  <si>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</si>
  <si>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</si>
  <si>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</si>
  <si>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</si>
  <si>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</si>
  <si>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</si>
  <si>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</si>
  <si>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</si>
  <si>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</si>
  <si>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</si>
  <si>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</si>
  <si>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</si>
  <si>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</si>
  <si>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</si>
  <si>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</si>
  <si>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</si>
  <si>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</si>
  <si>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</si>
  <si>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</si>
  <si>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</si>
  <si>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</si>
  <si>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</si>
  <si>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</si>
  <si>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</si>
  <si>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</si>
  <si>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</si>
  <si>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</si>
  <si>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</si>
  <si>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</si>
  <si>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</si>
  <si>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</si>
  <si>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</si>
  <si>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</si>
  <si>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</si>
  <si>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</si>
  <si>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</si>
  <si>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</si>
  <si>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</si>
  <si>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</si>
  <si>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</si>
  <si>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</si>
  <si>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</si>
  <si>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</si>
  <si>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</si>
  <si>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</si>
  <si>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</si>
  <si>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</si>
  <si>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</si>
  <si>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</si>
  <si>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</si>
  <si>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</si>
  <si>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</si>
  <si>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</si>
  <si>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</si>
  <si>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</si>
  <si>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</si>
  <si>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</si>
  <si>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</si>
  <si>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</si>
  <si>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</si>
  <si>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</si>
  <si>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</si>
  <si>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</si>
  <si>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</si>
  <si>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</si>
  <si>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</si>
  <si>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</si>
  <si>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</si>
  <si>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</si>
  <si>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</si>
  <si>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</si>
  <si>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</si>
  <si>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</si>
  <si>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</si>
  <si>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</si>
  <si>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</si>
  <si>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</si>
  <si>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</si>
  <si>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</si>
  <si>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</si>
  <si>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</si>
  <si>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</si>
  <si>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</si>
  <si>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</si>
  <si>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</si>
  <si>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</si>
  <si>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</si>
  <si>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</si>
  <si>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</si>
  <si>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</si>
  <si>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</si>
  <si>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</si>
  <si>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</si>
  <si>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</si>
  <si>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</si>
  <si>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</si>
  <si>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</si>
  <si>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</si>
  <si>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</si>
  <si>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</si>
  <si>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</si>
  <si>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</si>
  <si>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</si>
  <si>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</si>
  <si>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</si>
  <si>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</si>
  <si>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</si>
  <si>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</si>
  <si>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</si>
  <si>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</si>
  <si>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</si>
  <si>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</si>
  <si>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</si>
  <si>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</si>
  <si>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</si>
  <si>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</si>
  <si>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</si>
  <si>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</si>
  <si>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</si>
  <si>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</si>
  <si>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</si>
  <si>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</si>
  <si>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</si>
  <si>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</si>
  <si>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</si>
  <si>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</si>
  <si>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</si>
  <si>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</si>
  <si>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</si>
  <si>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</si>
  <si>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</si>
  <si>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</si>
  <si>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</si>
  <si>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</si>
  <si>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</si>
  <si>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</si>
  <si>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</si>
  <si>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</si>
  <si>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</si>
  <si>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</si>
  <si>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</si>
  <si>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</si>
  <si>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</si>
  <si>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</si>
  <si>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</si>
  <si>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</si>
  <si>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</si>
  <si>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</si>
  <si>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</si>
  <si>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</si>
  <si>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</si>
  <si>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</si>
  <si>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</si>
  <si>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</si>
  <si>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</si>
  <si>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</si>
  <si>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</si>
  <si>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</si>
  <si>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</si>
  <si>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</si>
  <si>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</si>
  <si>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</si>
  <si>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</si>
  <si>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</si>
  <si>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</si>
  <si>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</si>
  <si>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</si>
  <si>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</si>
  <si>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</si>
  <si>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</si>
  <si>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</si>
  <si>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</si>
  <si>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</si>
  <si>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</si>
  <si>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</si>
  <si>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</si>
  <si>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</si>
  <si>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</si>
  <si>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</si>
  <si>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</si>
  <si>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</si>
  <si>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</si>
  <si>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</si>
  <si>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</si>
  <si>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</si>
  <si>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</si>
  <si>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</si>
  <si>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</si>
  <si>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</si>
  <si>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</si>
  <si>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</si>
  <si>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</si>
  <si>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</si>
  <si>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</si>
  <si>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</si>
  <si>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</si>
  <si>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</si>
  <si>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</si>
  <si>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</si>
  <si>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</si>
  <si>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</si>
  <si>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</si>
  <si>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</si>
  <si>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</si>
  <si>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</si>
  <si>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</si>
  <si>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</si>
  <si>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</si>
  <si>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</si>
  <si>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</si>
  <si>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</si>
  <si>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</si>
  <si>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</si>
  <si>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</si>
  <si>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</si>
  <si>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</si>
  <si>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</si>
  <si>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</si>
  <si>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</si>
  <si>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</si>
  <si>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</si>
  <si>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</si>
  <si>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</si>
  <si>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</si>
  <si>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</si>
  <si>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</si>
  <si>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</si>
  <si>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</si>
  <si>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</si>
  <si>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</si>
  <si>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</si>
  <si>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</si>
  <si>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</si>
  <si>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</si>
  <si>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</si>
  <si>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</si>
  <si>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</si>
  <si>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</si>
  <si>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</si>
  <si>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</si>
  <si>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</si>
  <si>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</si>
  <si>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</si>
  <si>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</si>
  <si>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</si>
  <si>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</si>
  <si>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</si>
  <si>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</si>
  <si>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</si>
  <si>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</si>
  <si>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</si>
  <si>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</si>
  <si>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</si>
  <si>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</si>
  <si>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</si>
  <si>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</si>
  <si>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</si>
  <si>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</si>
  <si>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</si>
  <si>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</si>
  <si>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</si>
  <si>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</si>
  <si>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</si>
  <si>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</si>
  <si>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</si>
  <si>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</si>
  <si>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</si>
  <si>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</si>
  <si>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</si>
  <si>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</si>
  <si>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</si>
  <si>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</si>
  <si>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</si>
  <si>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</si>
  <si>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</si>
  <si>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</si>
  <si>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</si>
  <si>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</si>
  <si>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</si>
  <si>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</si>
  <si>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</si>
  <si>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</si>
  <si>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</si>
  <si>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</si>
  <si>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</si>
  <si>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</si>
  <si>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</si>
  <si>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</si>
  <si>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</si>
  <si>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</si>
  <si>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</si>
  <si>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</si>
  <si>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</si>
  <si>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</si>
  <si>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</si>
  <si>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</si>
  <si>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</si>
  <si>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</si>
  <si>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</si>
  <si>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</si>
  <si>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</si>
  <si>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</si>
  <si>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</si>
  <si>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</si>
  <si>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</si>
  <si>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</si>
  <si>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</si>
  <si>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</si>
  <si>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</si>
  <si>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</si>
  <si>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</si>
  <si>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</si>
  <si>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</si>
  <si>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</si>
  <si>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</si>
  <si>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</si>
  <si>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</si>
  <si>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</si>
  <si>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</si>
  <si>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</si>
  <si>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</si>
  <si>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</si>
  <si>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</si>
  <si>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</si>
  <si>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</si>
  <si>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</si>
  <si>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</si>
  <si>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</si>
  <si>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</si>
  <si>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</si>
  <si>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</si>
  <si>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</si>
  <si>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</si>
  <si>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</si>
  <si>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</si>
  <si>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</si>
  <si>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</si>
  <si>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</si>
  <si>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</si>
  <si>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</si>
  <si>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</si>
  <si>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</si>
  <si>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</si>
  <si>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</si>
  <si>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</si>
  <si>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</si>
  <si>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</si>
  <si>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</si>
  <si>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</si>
  <si>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</si>
  <si>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</si>
  <si>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</si>
  <si>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</si>
  <si>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</si>
  <si>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</si>
  <si>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</si>
  <si>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</si>
  <si>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</si>
  <si>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</si>
  <si>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</si>
  <si>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</si>
  <si>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</si>
  <si>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</si>
  <si>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</si>
  <si>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</si>
  <si>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</si>
  <si>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</si>
  <si>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</si>
  <si>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</si>
  <si>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</si>
  <si>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</si>
  <si>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</si>
  <si>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</si>
  <si>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</si>
  <si>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</si>
  <si>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</si>
  <si>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</si>
  <si>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</si>
  <si>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</si>
  <si>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</si>
  <si>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</si>
  <si>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</si>
  <si>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</si>
  <si>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</si>
  <si>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</si>
  <si>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</si>
  <si>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</si>
  <si>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</si>
  <si>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</si>
  <si>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</si>
  <si>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</si>
  <si>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</si>
  <si>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</si>
  <si>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</si>
  <si>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</si>
  <si>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</si>
  <si>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</si>
  <si>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</si>
  <si>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</si>
  <si>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</si>
  <si>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</si>
  <si>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</si>
  <si>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</si>
  <si>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</si>
  <si>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</si>
  <si>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</si>
  <si>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</si>
  <si>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</si>
  <si>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</si>
  <si>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</si>
  <si>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</si>
  <si>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</si>
  <si>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</si>
  <si>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</si>
  <si>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</si>
  <si>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</si>
  <si>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</si>
  <si>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</si>
  <si>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</si>
  <si>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</si>
  <si>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</si>
  <si>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</si>
  <si>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</si>
  <si>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</si>
  <si>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</si>
  <si>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</si>
  <si>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</si>
  <si>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</si>
  <si>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</si>
  <si>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</si>
  <si>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</si>
  <si>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</si>
  <si>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</si>
  <si>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</si>
  <si>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</si>
  <si>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</si>
  <si>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</si>
  <si>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</si>
  <si>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</si>
  <si>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</si>
  <si>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</si>
  <si>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</si>
  <si>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</si>
  <si>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</si>
  <si>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</si>
  <si>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</si>
  <si>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</si>
  <si>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</si>
  <si>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</si>
  <si>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</si>
  <si>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</si>
  <si>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</si>
  <si>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</si>
  <si>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</si>
  <si>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</si>
  <si>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</si>
  <si>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</si>
  <si>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</si>
  <si>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</si>
  <si>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</si>
  <si>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</si>
  <si>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</si>
  <si>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</si>
  <si>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</si>
  <si>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</si>
  <si>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</si>
  <si>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</si>
  <si>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</si>
  <si>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</si>
  <si>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</si>
  <si>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</si>
  <si>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</si>
  <si>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</si>
  <si>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</si>
  <si>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</si>
  <si>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</si>
  <si>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</si>
  <si>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</si>
  <si>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</si>
  <si>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</si>
  <si>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</si>
  <si>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</si>
  <si>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</si>
  <si>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</si>
  <si>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</si>
  <si>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</si>
  <si>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</si>
  <si>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</si>
  <si>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</si>
  <si>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</si>
  <si>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</si>
  <si>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</si>
  <si>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</si>
  <si>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</si>
  <si>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</si>
  <si>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</si>
  <si>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</si>
  <si>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</si>
  <si>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</si>
  <si>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</si>
  <si>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</si>
  <si>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</si>
  <si>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</si>
  <si>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</si>
  <si>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</si>
  <si>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</si>
  <si>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</si>
  <si>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</si>
  <si>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</si>
  <si>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</si>
  <si>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</si>
  <si>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</si>
  <si>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</si>
  <si>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</si>
  <si>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</si>
  <si>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</si>
  <si>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</si>
  <si>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</si>
  <si>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</si>
  <si>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</si>
  <si>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</si>
  <si>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</si>
  <si>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</si>
  <si>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</si>
  <si>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</si>
  <si>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</si>
  <si>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</si>
  <si>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</si>
  <si>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</si>
  <si>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</si>
  <si>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</si>
  <si>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</si>
  <si>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</si>
  <si>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</si>
  <si>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</si>
  <si>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</si>
  <si>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</si>
  <si>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</si>
  <si>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</si>
  <si>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</si>
  <si>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</si>
  <si>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</si>
  <si>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</si>
  <si>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</si>
  <si>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</si>
  <si>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</si>
  <si>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</si>
  <si>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</si>
  <si>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</si>
  <si>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</si>
  <si>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</si>
  <si>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</si>
  <si>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</si>
  <si>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</si>
  <si>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</si>
  <si>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</si>
  <si>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</si>
  <si>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</si>
  <si>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</si>
  <si>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</si>
  <si>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</si>
  <si>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</si>
  <si>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</si>
  <si>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</si>
  <si>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</si>
  <si>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</si>
  <si>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</si>
  <si>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</si>
  <si>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</si>
  <si>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</si>
  <si>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</si>
  <si>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</si>
  <si>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</si>
  <si>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</si>
  <si>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</si>
  <si>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</si>
  <si>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</si>
  <si>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</si>
  <si>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</si>
  <si>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</si>
  <si>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</si>
  <si>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</si>
  <si>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</si>
  <si>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</si>
  <si>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</si>
  <si>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</si>
  <si>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</si>
  <si>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</si>
  <si>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</si>
  <si>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</si>
  <si>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</si>
  <si>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</si>
  <si>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</si>
  <si>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</si>
  <si>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</si>
  <si>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</si>
  <si>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</si>
  <si>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</si>
  <si>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</si>
  <si>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</si>
  <si>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</si>
  <si>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</si>
  <si>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</si>
  <si>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</si>
  <si>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</si>
  <si>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</si>
  <si>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</si>
  <si>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</si>
  <si>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</si>
  <si>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</si>
  <si>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</si>
  <si>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</si>
  <si>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</si>
  <si>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</si>
  <si>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</si>
  <si>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</si>
  <si>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</si>
  <si>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</si>
  <si>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</si>
  <si>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</si>
  <si>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</si>
  <si>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</si>
  <si>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</si>
  <si>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</si>
  <si>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</si>
  <si>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</si>
  <si>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</si>
  <si>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</si>
  <si>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</si>
  <si>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</si>
  <si>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</si>
  <si>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</si>
  <si>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</si>
  <si>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</si>
  <si>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</si>
  <si>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</si>
  <si>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</si>
  <si>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</si>
  <si>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</si>
  <si>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</si>
  <si>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</si>
  <si>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</si>
  <si>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</si>
  <si>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</si>
  <si>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</si>
  <si>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</si>
  <si>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</si>
  <si>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</si>
  <si>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</si>
  <si>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</si>
  <si>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</si>
  <si>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</si>
  <si>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</si>
  <si>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</si>
  <si>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</si>
  <si>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</si>
  <si>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</si>
  <si>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</si>
  <si>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</si>
  <si>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</si>
  <si>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</si>
  <si>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</si>
  <si>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</si>
  <si>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</si>
  <si>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</si>
  <si>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</si>
  <si>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</si>
  <si>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</si>
  <si>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</si>
  <si>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</si>
  <si>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</si>
  <si>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</si>
  <si>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</si>
  <si>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</si>
  <si>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</si>
  <si>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</si>
  <si>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</si>
  <si>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</si>
  <si>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</si>
  <si>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</si>
  <si>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</si>
  <si>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</si>
  <si>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</si>
  <si>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</si>
  <si>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</si>
  <si>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</si>
  <si>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</si>
  <si>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</si>
  <si>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</si>
  <si>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</si>
  <si>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</si>
  <si>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</si>
  <si>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</si>
  <si>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</si>
  <si>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</si>
  <si>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</si>
  <si>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</si>
  <si>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</si>
  <si>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</si>
  <si>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</si>
  <si>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</si>
  <si>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</si>
  <si>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</si>
  <si>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</si>
  <si>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</si>
  <si>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</si>
  <si>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</si>
  <si>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</si>
  <si>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</si>
  <si>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</si>
  <si>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</si>
  <si>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</si>
  <si>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</si>
  <si>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</si>
  <si>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</si>
  <si>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</si>
  <si>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</si>
  <si>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</si>
  <si>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</si>
  <si>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</si>
  <si>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</si>
  <si>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</si>
  <si>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</si>
  <si>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</si>
  <si>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</si>
  <si>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</si>
  <si>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</si>
  <si>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</si>
  <si>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</si>
  <si>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</si>
  <si>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</si>
  <si>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</si>
  <si>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</si>
  <si>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</si>
  <si>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</si>
  <si>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</si>
  <si>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</si>
  <si>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</si>
  <si>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</si>
  <si>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</si>
  <si>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</si>
  <si>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</si>
  <si>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</si>
  <si>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</si>
  <si>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</si>
  <si>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</si>
  <si>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</si>
  <si>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</si>
  <si>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</si>
  <si>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</si>
  <si>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</si>
  <si>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</si>
  <si>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</si>
  <si>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</si>
  <si>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</si>
  <si>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</si>
  <si>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</si>
  <si>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</si>
  <si>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</si>
  <si>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</si>
  <si>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</si>
  <si>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</si>
  <si>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</si>
  <si>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</si>
  <si>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</si>
  <si>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</si>
  <si>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</si>
  <si>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</si>
  <si>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</si>
  <si>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</si>
  <si>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</si>
  <si>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</si>
  <si>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</si>
  <si>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</si>
  <si>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</si>
  <si>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</si>
  <si>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</si>
  <si>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</si>
  <si>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</si>
  <si>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</si>
  <si>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</si>
  <si>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</si>
  <si>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</si>
  <si>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</si>
  <si>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</si>
  <si>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</si>
  <si>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</si>
  <si>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</si>
  <si>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</si>
  <si>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</si>
  <si>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</si>
  <si>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</si>
  <si>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</si>
  <si>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</si>
  <si>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</si>
  <si>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</si>
  <si>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</si>
  <si>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</si>
  <si>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</si>
  <si>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</si>
  <si>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</si>
  <si>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</si>
  <si>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</si>
  <si>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</si>
  <si>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</si>
  <si>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</si>
  <si>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</si>
  <si>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</si>
  <si>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</si>
  <si>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</si>
  <si>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</si>
  <si>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</si>
  <si>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</si>
  <si>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</si>
  <si>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</si>
  <si>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</si>
  <si>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</si>
  <si>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</si>
  <si>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</si>
  <si>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</si>
  <si>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</si>
  <si>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</si>
  <si>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</si>
  <si>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</si>
  <si>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</si>
  <si>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</si>
  <si>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</si>
  <si>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</si>
  <si>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</si>
  <si>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</si>
  <si>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</si>
  <si>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</si>
  <si>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</si>
  <si>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</si>
  <si>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</si>
  <si>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</si>
  <si>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</si>
  <si>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</si>
  <si>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</si>
  <si>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</si>
  <si>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</si>
  <si>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</si>
  <si>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</si>
  <si>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</si>
  <si>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</si>
  <si>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</si>
  <si>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</si>
  <si>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</si>
  <si>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</si>
  <si>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</si>
  <si>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</si>
  <si>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</si>
  <si>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</si>
  <si>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</si>
  <si>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</si>
  <si>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</si>
  <si>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</si>
  <si>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</si>
  <si>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</si>
  <si>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</si>
  <si>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</si>
  <si>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</si>
  <si>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</si>
  <si>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</si>
  <si>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</si>
  <si>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</si>
  <si>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</si>
  <si>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</si>
  <si>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</si>
  <si>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</si>
  <si>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</si>
  <si>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</si>
  <si>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</si>
  <si>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</si>
  <si>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</si>
  <si>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</si>
  <si>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</si>
  <si>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</si>
  <si>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</si>
  <si>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</si>
  <si>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</si>
  <si>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</si>
  <si>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</si>
  <si>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</si>
  <si>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</si>
  <si>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</si>
  <si>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</si>
  <si>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</si>
  <si>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</si>
  <si>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</si>
  <si>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</si>
  <si>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</si>
  <si>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</si>
  <si>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</si>
  <si>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</si>
  <si>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</si>
  <si>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</si>
  <si>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</si>
  <si>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</si>
  <si>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</si>
  <si>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</si>
  <si>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</si>
  <si>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</si>
  <si>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</si>
  <si>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</si>
  <si>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</si>
  <si>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</si>
  <si>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</si>
  <si>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</si>
  <si>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</si>
  <si>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</si>
  <si>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</si>
  <si>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</si>
  <si>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</si>
  <si>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</si>
  <si>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</si>
  <si>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</si>
  <si>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</si>
  <si>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</si>
  <si>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</si>
  <si>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</si>
  <si>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</si>
  <si>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</si>
  <si>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</si>
  <si>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</si>
  <si>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</si>
  <si>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</si>
  <si>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</si>
  <si>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</si>
  <si>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</si>
  <si>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</si>
  <si>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</si>
  <si>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</si>
  <si>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</si>
  <si>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</si>
  <si>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</si>
  <si>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</si>
  <si>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</si>
  <si>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</si>
  <si>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</si>
  <si>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</si>
  <si>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</si>
  <si>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</si>
  <si>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</si>
  <si>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</si>
  <si>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</si>
  <si>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</si>
  <si>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</si>
  <si>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</si>
  <si>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</si>
  <si>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</si>
  <si>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</si>
  <si>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</si>
  <si>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</si>
  <si>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</si>
  <si>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</si>
  <si>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</si>
  <si>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</si>
  <si>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</si>
  <si>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</si>
  <si>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</si>
  <si>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</si>
  <si>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</si>
  <si>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</si>
  <si>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</si>
  <si>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</si>
  <si>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</si>
  <si>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</si>
  <si>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</si>
  <si>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</si>
  <si>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</si>
  <si>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</si>
  <si>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</si>
  <si>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</si>
  <si>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</si>
  <si>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</si>
  <si>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</si>
  <si>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</si>
  <si>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</si>
  <si>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</si>
  <si>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</si>
  <si>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</si>
  <si>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</si>
  <si>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</si>
  <si>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</si>
  <si>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</si>
  <si>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</si>
  <si>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</si>
  <si>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</si>
  <si>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</si>
  <si>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</si>
  <si>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</si>
  <si>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</si>
  <si>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</si>
  <si>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</si>
  <si>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</si>
  <si>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</si>
  <si>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</si>
  <si>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</si>
  <si>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</si>
  <si>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</si>
  <si>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</si>
  <si>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</si>
  <si>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</si>
  <si>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</si>
  <si>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</si>
  <si>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</si>
  <si>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</si>
  <si>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</si>
  <si>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</si>
  <si>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</si>
  <si>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</si>
  <si>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</si>
  <si>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</si>
  <si>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</si>
  <si>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</si>
  <si>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</si>
  <si>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</si>
  <si>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</si>
  <si>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</si>
  <si>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</si>
  <si>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</si>
  <si>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</si>
  <si>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</si>
  <si>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</si>
  <si>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</si>
  <si>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</si>
  <si>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</si>
  <si>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</si>
  <si>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</si>
  <si>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</si>
  <si>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</si>
  <si>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</si>
  <si>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</si>
  <si>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</si>
  <si>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</si>
  <si>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</si>
  <si>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</si>
  <si>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</si>
  <si>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</si>
  <si>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</si>
  <si>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</si>
  <si>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</si>
  <si>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</si>
  <si>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</si>
  <si>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</si>
  <si>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</si>
  <si>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</si>
  <si>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</si>
  <si>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</si>
  <si>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</si>
  <si>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</si>
  <si>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</si>
  <si>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</si>
  <si>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</si>
  <si>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</si>
  <si>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</si>
  <si>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</si>
  <si>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</si>
  <si>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</si>
  <si>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</si>
  <si>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</si>
  <si>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</si>
  <si>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</si>
  <si>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</si>
  <si>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</si>
  <si>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</si>
  <si>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</si>
  <si>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</si>
  <si>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</si>
  <si>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</si>
  <si>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</si>
  <si>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</si>
  <si>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</si>
  <si>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</si>
  <si>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</si>
  <si>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</si>
  <si>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</si>
  <si>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</si>
  <si>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</si>
  <si>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</si>
  <si>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</si>
  <si>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</si>
  <si>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</si>
  <si>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</si>
  <si>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</si>
  <si>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</si>
  <si>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</si>
  <si>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</si>
  <si>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</si>
  <si>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</si>
  <si>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</si>
  <si>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</si>
  <si>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</si>
  <si>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</si>
  <si>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</si>
  <si>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</si>
  <si>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</si>
  <si>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</si>
  <si>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</si>
  <si>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</si>
  <si>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</si>
  <si>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</si>
  <si>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</si>
  <si>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</si>
  <si>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</si>
  <si>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</si>
  <si>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</si>
  <si>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</si>
  <si>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</si>
  <si>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</si>
  <si>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</si>
  <si>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</si>
  <si>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</si>
  <si>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</si>
  <si>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</si>
  <si>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</si>
  <si>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</si>
  <si>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</si>
  <si>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</si>
  <si>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</si>
  <si>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</si>
  <si>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</si>
  <si>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</si>
  <si>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</si>
  <si>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</si>
  <si>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</si>
  <si>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</si>
  <si>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</si>
  <si>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</si>
  <si>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</si>
  <si>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</si>
  <si>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</si>
  <si>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</si>
  <si>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</si>
  <si>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</si>
  <si>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</si>
  <si>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</si>
  <si>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</si>
  <si>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</si>
  <si>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</si>
  <si>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</si>
  <si>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</si>
  <si>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</si>
  <si>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</si>
  <si>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</si>
  <si>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</si>
  <si>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</si>
  <si>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</si>
  <si>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</si>
  <si>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</si>
  <si>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</si>
  <si>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</si>
  <si>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</si>
  <si>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</si>
  <si>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</si>
  <si>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</si>
  <si>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</si>
  <si>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</si>
  <si>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</si>
  <si>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</si>
  <si>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</si>
  <si>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</si>
  <si>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</si>
  <si>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</si>
  <si>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</si>
  <si>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</si>
  <si>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</si>
  <si>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</si>
  <si>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</si>
  <si>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</si>
  <si>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</si>
  <si>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</si>
  <si>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</si>
  <si>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</si>
  <si>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</si>
  <si>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</si>
  <si>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</si>
  <si>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</si>
  <si>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</si>
  <si>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</si>
  <si>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</si>
  <si>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</si>
  <si>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</si>
  <si>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</si>
  <si>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</si>
  <si>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</si>
  <si>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</si>
  <si>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</si>
  <si>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</si>
  <si>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</si>
  <si>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</si>
  <si>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</si>
  <si>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</si>
  <si>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</si>
  <si>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</si>
  <si>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</si>
  <si>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</si>
  <si>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</si>
  <si>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</si>
  <si>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</si>
  <si>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</si>
  <si>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</si>
  <si>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</si>
  <si>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</si>
  <si>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</si>
  <si>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</si>
  <si>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</si>
  <si>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</si>
  <si>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</si>
  <si>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</si>
  <si>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</si>
  <si>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</si>
  <si>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</si>
  <si>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</si>
  <si>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</si>
  <si>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</si>
  <si>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</si>
  <si>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</si>
  <si>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</si>
  <si>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</si>
  <si>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</si>
  <si>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</si>
  <si>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</si>
  <si>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</si>
  <si>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</si>
  <si>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</si>
  <si>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</si>
  <si>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</si>
  <si>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</si>
  <si>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</si>
  <si>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</si>
  <si>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</si>
  <si>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</si>
  <si>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</si>
  <si>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</si>
  <si>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</si>
  <si>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</si>
  <si>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</si>
  <si>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</si>
  <si>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</si>
  <si>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</si>
  <si>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</si>
  <si>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</si>
  <si>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</si>
  <si>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</si>
  <si>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</si>
  <si>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</si>
  <si>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</si>
  <si>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</si>
  <si>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</si>
  <si>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</si>
  <si>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</si>
  <si>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</si>
  <si>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</si>
  <si>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</si>
  <si>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</si>
  <si>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</si>
  <si>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</si>
  <si>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</si>
  <si>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</si>
  <si>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</si>
  <si>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</si>
  <si>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</si>
  <si>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</si>
  <si>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</si>
  <si>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</si>
  <si>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</si>
  <si>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</si>
  <si>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</si>
  <si>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</si>
  <si>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</si>
  <si>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</si>
  <si>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</si>
  <si>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</si>
  <si>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</si>
  <si>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</si>
  <si>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</si>
  <si>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</si>
  <si>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</si>
  <si>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</si>
  <si>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</si>
  <si>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</si>
  <si>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</si>
  <si>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</si>
  <si>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</si>
  <si>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</si>
  <si>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</si>
  <si>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</si>
  <si>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</si>
  <si>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</si>
  <si>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</si>
  <si>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</si>
  <si>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</si>
  <si>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</si>
  <si>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</si>
  <si>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</si>
  <si>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</si>
  <si>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</si>
  <si>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</si>
  <si>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</si>
  <si>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</si>
  <si>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</si>
  <si>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</si>
  <si>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</si>
  <si>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</si>
  <si>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</si>
  <si>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</si>
  <si>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</si>
  <si>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</si>
  <si>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</si>
  <si>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</si>
  <si>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</si>
  <si>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</si>
  <si>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</si>
  <si>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</si>
  <si>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</si>
  <si>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</si>
  <si>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</si>
  <si>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</si>
  <si>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</si>
  <si>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</si>
  <si>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</si>
  <si>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</si>
  <si>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</si>
  <si>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</si>
  <si>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</si>
  <si>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</si>
  <si>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</si>
  <si>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</si>
  <si>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</si>
  <si>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</si>
  <si>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</si>
  <si>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</si>
  <si>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</si>
  <si>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</si>
  <si>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</si>
  <si>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</si>
  <si>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</si>
  <si>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</si>
  <si>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</si>
  <si>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</si>
  <si>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</si>
  <si>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</si>
  <si>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</si>
  <si>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</si>
  <si>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</si>
  <si>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</si>
  <si>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</si>
  <si>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</si>
  <si>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</si>
  <si>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</si>
  <si>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</si>
  <si>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</si>
  <si>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</si>
  <si>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</si>
  <si>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</si>
  <si>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</si>
  <si>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</si>
  <si>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</si>
  <si>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</si>
  <si>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</si>
  <si>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</si>
  <si>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</si>
  <si>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</si>
  <si>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</si>
  <si>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</si>
  <si>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</si>
  <si>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</si>
  <si>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</si>
  <si>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</si>
  <si>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</si>
  <si>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</si>
  <si>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</si>
  <si>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</si>
  <si>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</si>
  <si>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</si>
  <si>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</si>
  <si>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</si>
  <si>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</si>
  <si>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</si>
  <si>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</si>
  <si>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</si>
  <si>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</si>
  <si>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</si>
  <si>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</si>
  <si>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</si>
  <si>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</si>
  <si>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</si>
  <si>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</si>
  <si>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</si>
  <si>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</si>
  <si>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</si>
  <si>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</si>
  <si>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</si>
  <si>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</si>
  <si>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</si>
  <si>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</si>
  <si>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</si>
  <si>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</si>
  <si>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</si>
  <si>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</si>
  <si>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</si>
  <si>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</si>
  <si>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</si>
  <si>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</si>
  <si>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</si>
  <si>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</si>
  <si>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</si>
  <si>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</si>
  <si>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</si>
  <si>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</si>
  <si>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</si>
  <si>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</si>
  <si>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</si>
  <si>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</si>
  <si>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</si>
  <si>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</si>
  <si>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</si>
  <si>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</si>
  <si>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</si>
  <si>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</si>
  <si>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</si>
  <si>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</si>
  <si>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</si>
  <si>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</si>
  <si>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</si>
  <si>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</si>
  <si>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</si>
  <si>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</si>
  <si>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</si>
  <si>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</si>
  <si>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</si>
  <si>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</si>
  <si>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</si>
  <si>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</si>
  <si>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</si>
  <si>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</si>
  <si>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</si>
  <si>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</si>
  <si>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</si>
  <si>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</si>
  <si>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</si>
  <si>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</si>
  <si>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</si>
  <si>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</si>
  <si>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</si>
  <si>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</si>
  <si>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</si>
  <si>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</si>
  <si>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</si>
  <si>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</si>
  <si>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</si>
  <si>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</si>
  <si>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</si>
  <si>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</si>
  <si>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</si>
  <si>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</si>
  <si>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</si>
  <si>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</si>
  <si>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</si>
  <si>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</si>
  <si>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</si>
  <si>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</si>
  <si>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</si>
  <si>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</si>
  <si>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</si>
  <si>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</si>
  <si>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</si>
  <si>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</si>
  <si>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</si>
  <si>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</si>
  <si>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</si>
  <si>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</si>
  <si>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</si>
  <si>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</si>
  <si>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</si>
  <si>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</si>
  <si>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</si>
  <si>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</si>
  <si>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</si>
  <si>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</si>
  <si>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</si>
  <si>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</si>
  <si>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</si>
  <si>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</si>
  <si>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</si>
  <si>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</si>
  <si>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</si>
  <si>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</si>
  <si>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</si>
  <si>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</si>
  <si>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</si>
  <si>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</si>
  <si>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</si>
  <si>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</si>
  <si>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</si>
  <si>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</si>
  <si>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</si>
  <si>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</si>
  <si>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</si>
  <si>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</si>
  <si>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</si>
  <si>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</si>
  <si>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</si>
  <si>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</si>
  <si>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</si>
  <si>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</si>
  <si>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</si>
  <si>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</si>
  <si>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</si>
  <si>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</si>
  <si>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</si>
  <si>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</si>
  <si>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</si>
  <si>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</si>
  <si>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</si>
  <si>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</si>
  <si>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</si>
  <si>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</si>
  <si>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</si>
  <si>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</si>
  <si>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</si>
  <si>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</si>
  <si>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</si>
  <si>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</si>
  <si>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</si>
  <si>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</si>
  <si>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</si>
  <si>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</si>
  <si>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</si>
  <si>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</si>
  <si>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</si>
  <si>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</si>
  <si>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</si>
  <si>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</si>
  <si>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</si>
  <si>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</si>
  <si>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</si>
  <si>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</si>
  <si>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</si>
  <si>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</si>
  <si>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</si>
  <si>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</si>
  <si>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</si>
  <si>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</si>
  <si>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</si>
  <si>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</si>
  <si>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</si>
  <si>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</si>
  <si>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</si>
  <si>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</si>
  <si>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</si>
  <si>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</si>
  <si>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</si>
  <si>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</si>
  <si>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</si>
  <si>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</si>
  <si>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</si>
  <si>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</si>
  <si>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</si>
  <si>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</si>
  <si>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</si>
  <si>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</si>
  <si>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</si>
  <si>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</si>
  <si>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</si>
  <si>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</si>
  <si>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</si>
  <si>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</si>
  <si>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</si>
  <si>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</si>
  <si>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</si>
  <si>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</si>
  <si>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</si>
  <si>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</si>
  <si>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</si>
  <si>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</si>
  <si>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</si>
  <si>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</si>
  <si>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</si>
  <si>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</si>
  <si>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</si>
  <si>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</si>
  <si>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</si>
  <si>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</si>
  <si>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</si>
  <si>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</si>
  <si>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</si>
  <si>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</si>
  <si>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</si>
  <si>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</si>
  <si>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</si>
  <si>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</si>
  <si>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</si>
  <si>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</si>
  <si>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</si>
  <si>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</si>
  <si>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</si>
  <si>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</si>
  <si>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</si>
  <si>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</si>
  <si>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</si>
  <si>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</si>
  <si>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</si>
  <si>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</si>
  <si>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</si>
  <si>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</si>
  <si>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</si>
  <si>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</si>
  <si>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</si>
  <si>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</si>
  <si>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</si>
  <si>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</si>
  <si>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</si>
  <si>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</si>
  <si>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</si>
  <si>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</si>
  <si>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</si>
  <si>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</si>
  <si>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</si>
  <si>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</si>
  <si>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</si>
  <si>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</si>
  <si>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</si>
  <si>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</si>
  <si>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</si>
  <si>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</si>
  <si>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</si>
  <si>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</si>
  <si>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</si>
  <si>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</si>
  <si>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</si>
  <si>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</si>
  <si>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</si>
  <si>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</si>
  <si>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</si>
  <si>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</si>
  <si>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</si>
  <si>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</si>
  <si>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</si>
  <si>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</si>
  <si>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</si>
  <si>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</si>
  <si>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</si>
  <si>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</si>
  <si>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</si>
  <si>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</si>
  <si>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</si>
  <si>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</si>
  <si>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</si>
  <si>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</si>
  <si>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</si>
  <si>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</si>
  <si>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</si>
  <si>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</si>
  <si>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</si>
  <si>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</si>
  <si>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</si>
  <si>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</si>
  <si>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</si>
  <si>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</si>
  <si>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</si>
  <si>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</si>
  <si>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</si>
  <si>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</si>
  <si>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</si>
  <si>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</si>
  <si>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</si>
  <si>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</si>
  <si>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</si>
  <si>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</si>
  <si>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</si>
  <si>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</si>
  <si>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</si>
  <si>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</si>
  <si>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</si>
  <si>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</si>
  <si>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</si>
  <si>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</si>
  <si>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</si>
  <si>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</si>
  <si>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</si>
  <si>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</si>
  <si>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</si>
  <si>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</si>
  <si>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</si>
  <si>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</si>
  <si>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</si>
  <si>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</si>
  <si>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</si>
  <si>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</si>
  <si>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</si>
  <si>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</si>
  <si>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</si>
  <si>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</si>
  <si>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</si>
  <si>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</si>
  <si>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</si>
  <si>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</si>
  <si>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</si>
  <si>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</si>
  <si>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</si>
  <si>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</si>
  <si>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</si>
  <si>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</si>
  <si>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</si>
  <si>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</si>
  <si>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</si>
  <si>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</si>
  <si>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</si>
  <si>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</si>
  <si>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</si>
  <si>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</si>
  <si>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</si>
  <si>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</si>
  <si>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</si>
  <si>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</si>
  <si>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</si>
  <si>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</si>
  <si>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</si>
  <si>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</si>
  <si>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</si>
  <si>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</si>
  <si>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</si>
  <si>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</si>
  <si>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</si>
  <si>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</si>
  <si>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</si>
  <si>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</si>
  <si>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</si>
  <si>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</si>
  <si>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</si>
  <si>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</si>
  <si>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</si>
  <si>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</si>
  <si>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</si>
  <si>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</si>
  <si>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</si>
  <si>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</si>
  <si>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</si>
  <si>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</si>
  <si>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</si>
  <si>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</si>
  <si>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</si>
  <si>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</si>
  <si>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</si>
  <si>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</si>
  <si>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</si>
  <si>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</si>
  <si>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</si>
  <si>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</si>
  <si>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</si>
  <si>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</si>
  <si>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</si>
  <si>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</si>
  <si>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</si>
  <si>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</si>
  <si>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</si>
  <si>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</si>
  <si>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</si>
  <si>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</si>
  <si>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</si>
  <si>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</si>
  <si>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</si>
  <si>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</si>
  <si>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</si>
  <si>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</si>
  <si>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</si>
  <si>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</si>
  <si>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</si>
  <si>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</si>
  <si>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</si>
  <si>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</si>
  <si>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</si>
  <si>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</si>
  <si>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</si>
  <si>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</si>
  <si>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</si>
  <si>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</si>
  <si>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</si>
  <si>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</si>
  <si>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</si>
  <si>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</si>
  <si>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</si>
  <si>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</si>
  <si>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</si>
  <si>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</si>
  <si>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</si>
  <si>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</si>
  <si>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</si>
  <si>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</si>
  <si>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</si>
  <si>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</si>
  <si>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</si>
  <si>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</si>
  <si>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</si>
  <si>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</si>
  <si>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</si>
  <si>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</si>
  <si>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</si>
  <si>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</si>
  <si>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</si>
  <si>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</si>
  <si>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</si>
  <si>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</si>
  <si>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</si>
  <si>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</si>
  <si>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</si>
  <si>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</si>
  <si>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</si>
  <si>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</si>
  <si>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</si>
  <si>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</si>
  <si>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</si>
  <si>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</si>
  <si>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</si>
  <si>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</si>
  <si>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</si>
  <si>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</si>
  <si>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</si>
  <si>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</si>
  <si>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</si>
  <si>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</si>
  <si>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</si>
  <si>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</si>
  <si>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</si>
  <si>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</si>
  <si>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</si>
  <si>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</si>
  <si>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</si>
  <si>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</si>
  <si>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</si>
  <si>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</si>
  <si>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</si>
  <si>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</si>
  <si>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</si>
  <si>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</si>
  <si>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</si>
  <si>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</si>
  <si>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</si>
  <si>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</si>
  <si>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</si>
  <si>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</si>
  <si>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</si>
  <si>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</si>
  <si>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</si>
  <si>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</si>
  <si>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</si>
  <si>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</si>
  <si>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</si>
  <si>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</si>
  <si>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</si>
  <si>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</si>
  <si>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</si>
  <si>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</si>
  <si>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</si>
  <si>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</si>
  <si>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</si>
  <si>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</si>
  <si>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</si>
  <si>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</si>
  <si>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</si>
  <si>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</si>
  <si>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</si>
  <si>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</si>
  <si>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</si>
  <si>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</si>
  <si>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</si>
  <si>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</si>
  <si>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</si>
  <si>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</si>
  <si>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</si>
  <si>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</si>
  <si>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</si>
  <si>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</si>
  <si>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</si>
  <si>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</si>
  <si>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</si>
  <si>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</si>
  <si>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</si>
  <si>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</si>
  <si>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</si>
  <si>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</si>
  <si>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</si>
  <si>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</si>
  <si>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</si>
  <si>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</si>
  <si>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</si>
  <si>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</si>
  <si>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</si>
  <si>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</si>
  <si>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</si>
  <si>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</si>
  <si>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</si>
  <si>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</si>
  <si>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</si>
  <si>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</si>
  <si>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</si>
  <si>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</si>
  <si>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</si>
  <si>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</si>
  <si>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</si>
  <si>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</si>
  <si>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</si>
  <si>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</si>
  <si>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</si>
  <si>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</si>
  <si>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</si>
  <si>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</si>
  <si>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</si>
  <si>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</si>
  <si>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</si>
  <si>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</si>
  <si>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</si>
  <si>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</si>
  <si>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</si>
  <si>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</si>
  <si>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</si>
  <si>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</si>
  <si>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</si>
  <si>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</si>
  <si>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</si>
  <si>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</si>
  <si>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</si>
  <si>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</si>
  <si>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</si>
  <si>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</si>
  <si>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</si>
  <si>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</si>
  <si>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</si>
  <si>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</si>
  <si>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</si>
  <si>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</si>
  <si>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</si>
  <si>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</si>
  <si>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</si>
  <si>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</si>
  <si>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</si>
  <si>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</si>
  <si>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</si>
  <si>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</si>
  <si>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</si>
  <si>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</si>
  <si>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</si>
  <si>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</si>
  <si>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</si>
  <si>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</si>
  <si>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</si>
  <si>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</si>
  <si>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</si>
  <si>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</si>
  <si>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</si>
  <si>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</si>
  <si>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</si>
  <si>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</si>
  <si>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</si>
  <si>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</si>
  <si>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</si>
  <si>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</si>
  <si>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</si>
  <si>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</si>
  <si>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</si>
  <si>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</si>
  <si>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</si>
  <si>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</si>
  <si>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</si>
  <si>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</si>
  <si>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</si>
  <si>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</si>
  <si>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</si>
  <si>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</si>
  <si>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</si>
  <si>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</si>
  <si>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</si>
  <si>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</si>
  <si>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</si>
  <si>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</si>
  <si>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</si>
  <si>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</si>
  <si>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</si>
  <si>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</si>
  <si>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</si>
  <si>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</si>
  <si>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</si>
  <si>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</si>
  <si>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</si>
  <si>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</si>
  <si>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</si>
  <si>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</si>
  <si>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</si>
  <si>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</si>
  <si>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</si>
  <si>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</si>
  <si>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</si>
  <si>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</si>
  <si>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</si>
  <si>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</si>
  <si>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</si>
  <si>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</si>
  <si>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</si>
  <si>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</si>
  <si>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</si>
  <si>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</si>
  <si>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</si>
  <si>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</si>
  <si>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</si>
  <si>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</si>
  <si>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</si>
  <si>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</si>
  <si>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</si>
  <si>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</si>
  <si>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</si>
  <si>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</si>
  <si>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</si>
  <si>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</si>
  <si>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</si>
  <si>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</si>
  <si>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</si>
  <si>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</si>
  <si>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</si>
  <si>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</si>
  <si>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</si>
  <si>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</si>
  <si>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</si>
  <si>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</si>
  <si>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</si>
  <si>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</si>
  <si>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</si>
  <si>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</si>
  <si>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</si>
  <si>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</si>
  <si>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</si>
  <si>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</si>
  <si>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</si>
  <si>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</si>
  <si>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</si>
  <si>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</si>
  <si>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</si>
  <si>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</si>
  <si>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</si>
  <si>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</si>
  <si>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</si>
  <si>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</si>
  <si>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</si>
  <si>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</si>
  <si>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</si>
  <si>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</si>
  <si>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</si>
  <si>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</si>
  <si>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</si>
  <si>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</si>
  <si>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</si>
  <si>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</si>
  <si>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</si>
  <si>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</si>
  <si>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</si>
  <si>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</si>
  <si>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</si>
  <si>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</si>
  <si>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</si>
  <si>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</si>
  <si>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</si>
  <si>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</si>
  <si>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</si>
  <si>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</si>
  <si>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</si>
  <si>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</si>
  <si>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</si>
  <si>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</si>
  <si>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</si>
  <si>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</si>
  <si>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</si>
  <si>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</si>
  <si>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</si>
  <si>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</si>
  <si>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</si>
  <si>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</si>
  <si>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</si>
  <si>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</si>
  <si>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</si>
  <si>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</si>
  <si>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</si>
  <si>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</si>
  <si>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</si>
  <si>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</si>
  <si>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</si>
  <si>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</si>
  <si>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</si>
  <si>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</si>
  <si>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</si>
  <si>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</si>
  <si>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</si>
  <si>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</si>
  <si>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</si>
  <si>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</si>
  <si>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</si>
  <si>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</si>
  <si>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</si>
  <si>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</si>
  <si>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</si>
  <si>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</si>
  <si>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</si>
  <si>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</si>
  <si>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</si>
  <si>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</si>
  <si>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</si>
  <si>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</si>
  <si>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</si>
  <si>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</si>
  <si>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</si>
  <si>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</si>
  <si>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</si>
  <si>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</si>
  <si>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</si>
  <si>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</si>
  <si>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</si>
  <si>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</si>
  <si>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</si>
  <si>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</si>
  <si>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</si>
  <si>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</si>
  <si>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</si>
  <si>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</si>
  <si>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</si>
  <si>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</si>
  <si>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</si>
  <si>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</si>
  <si>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</si>
  <si>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</si>
  <si>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</si>
  <si>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</si>
  <si>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</si>
  <si>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</si>
  <si>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</si>
  <si>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</si>
  <si>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</si>
  <si>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</si>
  <si>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</si>
  <si>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</si>
  <si>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</si>
  <si>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</si>
  <si>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</si>
  <si>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</si>
  <si>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</si>
  <si>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</si>
  <si>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</si>
  <si>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</si>
  <si>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</si>
  <si>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</si>
  <si>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</si>
  <si>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</si>
  <si>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</si>
  <si>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</si>
  <si>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</si>
  <si>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</si>
  <si>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</si>
  <si>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</si>
  <si>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</si>
  <si>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</si>
  <si>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</si>
  <si>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</si>
  <si>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</si>
  <si>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</si>
  <si>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</si>
  <si>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</si>
  <si>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</si>
  <si>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</si>
  <si>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</si>
  <si>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</si>
  <si>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</si>
  <si>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</si>
  <si>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</si>
  <si>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</si>
  <si>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</si>
  <si>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</si>
  <si>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</si>
  <si>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</si>
  <si>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</si>
  <si>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</si>
  <si>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</si>
  <si>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</si>
  <si>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</si>
  <si>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</si>
  <si>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</si>
  <si>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</si>
  <si>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</si>
  <si>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</si>
  <si>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</si>
  <si>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</si>
  <si>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</si>
  <si>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</si>
  <si>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</si>
  <si>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</si>
  <si>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</si>
  <si>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</si>
  <si>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</si>
  <si>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</si>
  <si>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</si>
  <si>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</si>
  <si>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</si>
  <si>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</si>
  <si>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</si>
  <si>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</si>
  <si>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</si>
  <si>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</si>
  <si>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</si>
  <si>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</si>
  <si>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</si>
  <si>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</si>
  <si>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</si>
  <si>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</si>
  <si>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</si>
  <si>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</si>
  <si>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</si>
  <si>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</si>
  <si>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</si>
  <si>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</si>
  <si>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</si>
  <si>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</si>
  <si>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</si>
  <si>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</si>
  <si>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</si>
  <si>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</si>
  <si>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</si>
  <si>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</si>
  <si>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</si>
  <si>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</si>
  <si>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</si>
  <si>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</si>
  <si>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</si>
  <si>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</si>
  <si>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</si>
  <si>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</si>
  <si>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</si>
  <si>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</si>
  <si>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</si>
  <si>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</si>
  <si>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</si>
  <si>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</si>
  <si>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</si>
  <si>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</si>
  <si>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</si>
  <si>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</si>
  <si>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</si>
  <si>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</si>
  <si>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</si>
  <si>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</si>
  <si>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</si>
  <si>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</si>
  <si>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</si>
  <si>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</si>
  <si>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</si>
  <si>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</si>
  <si>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</si>
  <si>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</si>
  <si>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</si>
  <si>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</si>
  <si>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</si>
  <si>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</si>
  <si>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</si>
  <si>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</si>
  <si>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</si>
  <si>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</si>
  <si>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</si>
  <si>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</si>
  <si>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</si>
  <si>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</si>
  <si>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</si>
  <si>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</si>
  <si>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</si>
  <si>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</si>
  <si>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</si>
  <si>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</si>
  <si>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</si>
  <si>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</si>
  <si>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</si>
  <si>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</si>
  <si>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</si>
  <si>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</si>
  <si>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</si>
  <si>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</si>
  <si>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</si>
  <si>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</si>
  <si>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</si>
  <si>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</si>
  <si>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</si>
  <si>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</si>
  <si>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</si>
  <si>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</si>
  <si>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</si>
  <si>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</si>
  <si>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</si>
  <si>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</si>
  <si>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</si>
  <si>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</si>
  <si>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</si>
  <si>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</si>
  <si>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</si>
  <si>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</si>
  <si>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</si>
  <si>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</si>
  <si>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</si>
  <si>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</si>
  <si>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</si>
  <si>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</si>
  <si>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</si>
  <si>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</si>
  <si>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</si>
  <si>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</si>
  <si>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</si>
  <si>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</si>
  <si>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</si>
  <si>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</si>
  <si>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</si>
  <si>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</si>
  <si>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</si>
  <si>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</si>
  <si>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</si>
  <si>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</si>
  <si>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</si>
  <si>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</si>
  <si>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</si>
  <si>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</si>
  <si>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</si>
  <si>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</si>
  <si>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</si>
  <si>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</si>
  <si>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</si>
  <si>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</si>
  <si>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</si>
  <si>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</si>
  <si>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</si>
  <si>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</si>
  <si>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</si>
  <si>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</si>
  <si>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</si>
  <si>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</si>
  <si>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</si>
  <si>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</si>
  <si>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</si>
  <si>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</si>
  <si>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</si>
  <si>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</si>
  <si>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</si>
  <si>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</si>
  <si>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</si>
  <si>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</si>
  <si>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</si>
  <si>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</si>
  <si>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</si>
  <si>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</si>
  <si>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</si>
  <si>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</si>
  <si>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</si>
  <si>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</si>
  <si>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</si>
  <si>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</si>
  <si>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</si>
  <si>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</si>
  <si>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</si>
  <si>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</si>
  <si>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</si>
  <si>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</si>
  <si>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</si>
  <si>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</si>
  <si>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</si>
  <si>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</si>
  <si>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</si>
  <si>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</si>
  <si>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</si>
  <si>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</si>
  <si>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</si>
  <si>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</si>
  <si>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</si>
  <si>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</si>
  <si>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</si>
  <si>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</si>
  <si>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</si>
  <si>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</si>
  <si>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</si>
  <si>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</si>
  <si>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</si>
  <si>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</si>
  <si>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</si>
  <si>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</si>
  <si>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</si>
  <si>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</si>
  <si>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</si>
  <si>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</si>
  <si>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</si>
  <si>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</si>
  <si>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</si>
  <si>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</si>
  <si>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</si>
  <si>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</si>
  <si>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</si>
  <si>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</si>
  <si>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</si>
  <si>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</si>
  <si>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</si>
  <si>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</si>
  <si>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</si>
  <si>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</si>
  <si>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</si>
  <si>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</si>
  <si>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</si>
  <si>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</si>
  <si>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</si>
  <si>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</si>
  <si>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</si>
  <si>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</si>
  <si>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</si>
  <si>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</si>
  <si>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</si>
  <si>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</si>
  <si>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</si>
  <si>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</si>
  <si>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</si>
  <si>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</si>
  <si>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</si>
  <si>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</si>
  <si>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</si>
  <si>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</si>
  <si>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</si>
  <si>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</si>
  <si>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</si>
  <si>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</si>
  <si>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</si>
  <si>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</si>
  <si>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</si>
  <si>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</si>
  <si>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</si>
  <si>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</si>
  <si>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</si>
  <si>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</si>
  <si>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</si>
  <si>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</si>
  <si>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</si>
  <si>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</si>
  <si>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</si>
  <si>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</si>
  <si>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</si>
  <si>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</si>
  <si>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</si>
  <si>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</si>
  <si>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</si>
  <si>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</si>
  <si>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</si>
  <si>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</si>
  <si>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</si>
  <si>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</si>
  <si>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</si>
  <si>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</si>
  <si>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</si>
  <si>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</si>
  <si>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</si>
  <si>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</si>
  <si>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</si>
  <si>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</si>
  <si>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</si>
  <si>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</si>
  <si>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</si>
  <si>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</si>
  <si>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</si>
  <si>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</si>
  <si>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</si>
  <si>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</si>
  <si>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</si>
  <si>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</si>
  <si>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</si>
  <si>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</si>
  <si>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</si>
  <si>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</si>
  <si>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</si>
  <si>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</si>
  <si>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</si>
  <si>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</si>
  <si>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</si>
  <si>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</si>
  <si>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</si>
  <si>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</si>
  <si>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</si>
  <si>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</si>
  <si>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</si>
  <si>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</si>
  <si>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</si>
  <si>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</si>
  <si>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</si>
  <si>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</si>
  <si>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</si>
  <si>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</si>
  <si>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</si>
  <si>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</si>
  <si>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</si>
  <si>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</si>
  <si>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</si>
  <si>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</si>
  <si>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</si>
  <si>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</si>
  <si>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</si>
  <si>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</si>
  <si>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</si>
  <si>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</si>
  <si>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</si>
  <si>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</si>
  <si>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</si>
  <si>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</si>
  <si>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</si>
  <si>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</si>
  <si>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</si>
  <si>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</si>
  <si>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</si>
  <si>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</si>
  <si>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</si>
  <si>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</si>
  <si>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</si>
  <si>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</si>
  <si>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</si>
  <si>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</si>
  <si>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</si>
  <si>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</si>
  <si>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</si>
  <si>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</si>
  <si>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</si>
  <si>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</si>
  <si>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</si>
  <si>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</si>
  <si>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</si>
  <si>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</si>
  <si>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</si>
  <si>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</si>
  <si>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</si>
  <si>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</si>
  <si>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</si>
  <si>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</si>
  <si>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</si>
  <si>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</si>
  <si>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</si>
  <si>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</si>
  <si>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</si>
  <si>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</si>
  <si>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</si>
  <si>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</si>
  <si>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</si>
  <si>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</si>
  <si>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</si>
  <si>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</si>
  <si>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</si>
  <si>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</si>
  <si>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</si>
  <si>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</si>
  <si>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</si>
  <si>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</si>
  <si>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</si>
  <si>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</si>
  <si>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</si>
  <si>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</si>
  <si>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</si>
  <si>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</si>
  <si>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</si>
  <si>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</si>
  <si>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</si>
  <si>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</si>
  <si>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</si>
  <si>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</si>
  <si>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</si>
  <si>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</si>
  <si>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</si>
  <si>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</si>
  <si>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</si>
  <si>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</si>
  <si>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</si>
  <si>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</si>
  <si>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</si>
  <si>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</si>
  <si>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</si>
  <si>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</si>
  <si>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</si>
  <si>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</si>
  <si>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</si>
  <si>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</si>
  <si>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</si>
  <si>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</si>
  <si>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</si>
  <si>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</si>
  <si>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</si>
  <si>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</si>
  <si>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</si>
  <si>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</si>
  <si>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</si>
  <si>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</si>
  <si>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</si>
  <si>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</si>
  <si>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</si>
  <si>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</si>
  <si>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</si>
  <si>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</si>
  <si>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</si>
  <si>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</si>
  <si>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</si>
  <si>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</si>
  <si>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</si>
  <si>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</si>
  <si>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</si>
  <si>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</si>
  <si>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</si>
  <si>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</si>
  <si>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</si>
  <si>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</si>
  <si>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</si>
  <si>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</si>
  <si>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</si>
  <si>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</si>
  <si>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</si>
  <si>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</si>
  <si>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</si>
  <si>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</si>
  <si>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</si>
  <si>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</si>
  <si>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</si>
  <si>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</si>
  <si>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</si>
  <si>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</si>
  <si>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</si>
  <si>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</si>
  <si>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</si>
  <si>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</si>
  <si>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</si>
  <si>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</si>
  <si>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</si>
  <si>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</si>
  <si>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</si>
  <si>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</si>
  <si>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</si>
  <si>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</si>
  <si>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</si>
  <si>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</si>
  <si>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</si>
  <si>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</si>
  <si>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</si>
  <si>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</si>
  <si>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</si>
  <si>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</si>
  <si>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</si>
  <si>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</si>
  <si>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</si>
  <si>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</si>
  <si>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</si>
  <si>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</si>
  <si>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</si>
  <si>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</si>
  <si>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</si>
  <si>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</si>
  <si>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</si>
  <si>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</si>
  <si>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</si>
  <si>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</si>
  <si>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</si>
  <si>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</si>
  <si>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</si>
  <si>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</si>
  <si>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</si>
  <si>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</si>
  <si>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</si>
  <si>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</si>
  <si>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</si>
  <si>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</si>
  <si>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</si>
  <si>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</si>
  <si>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</si>
  <si>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</si>
  <si>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</si>
  <si>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</si>
  <si>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</si>
  <si>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</si>
  <si>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</si>
  <si>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</si>
  <si>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</si>
  <si>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</si>
  <si>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</si>
  <si>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</si>
  <si>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</si>
  <si>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</si>
  <si>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</si>
  <si>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</si>
  <si>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</si>
  <si>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</si>
  <si>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</si>
  <si>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</si>
  <si>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</si>
  <si>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</si>
  <si>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</si>
  <si>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</si>
  <si>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</si>
  <si>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</si>
  <si>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</si>
  <si>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</si>
  <si>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</si>
  <si>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</si>
  <si>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</si>
  <si>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</si>
  <si>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</si>
  <si>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</si>
  <si>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</si>
  <si>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</si>
  <si>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</si>
  <si>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</si>
  <si>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</si>
  <si>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</si>
  <si>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</si>
  <si>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</si>
  <si>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</si>
  <si>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</si>
  <si>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</si>
  <si>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</si>
  <si>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</si>
  <si>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</si>
  <si>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</si>
  <si>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</si>
  <si>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</si>
  <si>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</si>
  <si>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</si>
  <si>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</si>
  <si>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</si>
  <si>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</si>
  <si>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</si>
  <si>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</si>
  <si>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</si>
  <si>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</si>
  <si>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</si>
  <si>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</si>
  <si>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</si>
  <si>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</si>
  <si>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</si>
  <si>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</si>
  <si>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</si>
  <si>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</si>
  <si>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</si>
  <si>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</si>
  <si>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</si>
  <si>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</si>
  <si>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</si>
  <si>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</si>
  <si>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</si>
  <si>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</si>
  <si>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</si>
  <si>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</si>
  <si>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</si>
  <si>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</si>
  <si>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</si>
  <si>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</si>
  <si>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</si>
  <si>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</si>
  <si>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</si>
  <si>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</si>
  <si>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</si>
  <si>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</si>
  <si>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</si>
  <si>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</si>
  <si>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</si>
  <si>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</si>
  <si>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</si>
  <si>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</si>
  <si>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</si>
  <si>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</si>
  <si>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</si>
  <si>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</si>
  <si>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</si>
  <si>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</si>
  <si>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</si>
  <si>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</si>
  <si>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</si>
  <si>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</si>
  <si>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</si>
  <si>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</si>
  <si>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</si>
  <si>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</si>
  <si>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</si>
  <si>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</si>
  <si>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</si>
  <si>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</si>
  <si>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</si>
  <si>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</si>
  <si>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</si>
  <si>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</si>
  <si>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</si>
  <si>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</si>
  <si>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</si>
  <si>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</si>
  <si>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</si>
  <si>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</si>
  <si>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</si>
  <si>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</si>
  <si>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</si>
  <si>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</si>
  <si>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</si>
  <si>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</si>
  <si>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</si>
  <si>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</si>
  <si>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</si>
  <si>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</si>
  <si>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</si>
  <si>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</si>
  <si>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</si>
  <si>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</si>
  <si>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</si>
  <si>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</si>
  <si>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</si>
  <si>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</si>
  <si>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</si>
  <si>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</si>
  <si>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</si>
  <si>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</si>
  <si>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</si>
  <si>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</si>
  <si>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</si>
  <si>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</si>
  <si>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</si>
  <si>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</si>
  <si>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</si>
  <si>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</si>
  <si>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</si>
  <si>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</si>
  <si>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</si>
  <si>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</si>
  <si>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</si>
  <si>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</si>
  <si>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</si>
  <si>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</si>
  <si>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</si>
  <si>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</si>
  <si>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</si>
  <si>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</si>
  <si>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</si>
  <si>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</si>
  <si>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</si>
  <si>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</si>
  <si>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</si>
  <si>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</si>
  <si>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</si>
  <si>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</si>
  <si>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</si>
  <si>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</si>
  <si>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</si>
  <si>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</si>
  <si>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</si>
  <si>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</si>
  <si>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</si>
  <si>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</si>
  <si>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</si>
  <si>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</si>
  <si>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</si>
  <si>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</si>
  <si>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</si>
  <si>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</si>
  <si>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</si>
  <si>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</si>
  <si>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</si>
  <si>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</si>
  <si>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</si>
  <si>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</si>
  <si>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</si>
  <si>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</si>
  <si>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</si>
  <si>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</si>
  <si>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</si>
  <si>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</si>
  <si>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</si>
  <si>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</si>
  <si>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</si>
  <si>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</si>
  <si>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</si>
  <si>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</si>
  <si>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</si>
  <si>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</si>
  <si>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</si>
  <si>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</si>
  <si>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</si>
  <si>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</si>
  <si>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</si>
  <si>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</si>
  <si>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</si>
  <si>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</si>
  <si>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</si>
  <si>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</si>
  <si>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</si>
  <si>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</si>
  <si>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</si>
  <si>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</si>
  <si>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</si>
  <si>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</si>
  <si>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</si>
  <si>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</si>
  <si>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</si>
  <si>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</si>
  <si>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</si>
  <si>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</si>
  <si>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</si>
  <si>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</si>
  <si>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</si>
  <si>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</si>
  <si>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</si>
  <si>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</si>
  <si>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</si>
  <si>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</si>
  <si>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</si>
  <si>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</si>
  <si>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</si>
  <si>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</si>
  <si>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</si>
  <si>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</si>
  <si>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</si>
  <si>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</si>
  <si>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</si>
  <si>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</si>
  <si>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</si>
  <si>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</si>
  <si>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</si>
  <si>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</si>
  <si>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</si>
  <si>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</si>
  <si>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</si>
  <si>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</si>
  <si>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</si>
  <si>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</si>
  <si>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</si>
  <si>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</si>
  <si>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</si>
  <si>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</si>
  <si>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</si>
  <si>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</si>
  <si>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</si>
  <si>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</si>
  <si>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</si>
  <si>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</si>
  <si>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</si>
  <si>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</si>
  <si>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</si>
  <si>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</si>
  <si>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</si>
  <si>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</si>
  <si>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</si>
  <si>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</si>
  <si>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</si>
  <si>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</si>
  <si>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</si>
  <si>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</si>
  <si>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</si>
  <si>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</si>
  <si>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</si>
  <si>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</si>
  <si>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</si>
  <si>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</si>
  <si>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</si>
  <si>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</si>
  <si>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</si>
  <si>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</si>
  <si>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</si>
  <si>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</si>
  <si>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</si>
  <si>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</si>
  <si>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</si>
  <si>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</si>
  <si>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</si>
  <si>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</si>
  <si>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</si>
  <si>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</si>
  <si>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</si>
  <si>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</si>
  <si>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</si>
  <si>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</si>
  <si>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</si>
  <si>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</si>
  <si>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</si>
  <si>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</si>
  <si>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</si>
  <si>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</si>
  <si>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</si>
  <si>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</si>
  <si>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</si>
  <si>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</si>
  <si>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</si>
  <si>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</si>
  <si>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</si>
  <si>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</si>
  <si>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</si>
  <si>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</si>
  <si>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</si>
  <si>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</si>
  <si>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</si>
  <si>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</si>
  <si>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</si>
  <si>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</si>
  <si>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</si>
  <si>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</si>
  <si>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</si>
  <si>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</si>
  <si>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</si>
  <si>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</si>
  <si>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</si>
  <si>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</si>
  <si>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</si>
  <si>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</si>
  <si>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</si>
  <si>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</si>
  <si>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</si>
  <si>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</si>
  <si>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</si>
  <si>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</si>
  <si>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</si>
  <si>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</si>
  <si>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</si>
  <si>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</si>
  <si>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</si>
  <si>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</si>
  <si>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</si>
  <si>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</si>
  <si>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</si>
  <si>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</si>
  <si>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</si>
  <si>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</si>
  <si>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</si>
  <si>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</si>
  <si>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</si>
  <si>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</si>
  <si>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</si>
  <si>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</si>
  <si>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</si>
  <si>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</si>
  <si>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</si>
  <si>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</si>
  <si>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</si>
  <si>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</si>
  <si>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</si>
  <si>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</si>
  <si>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</si>
  <si>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</si>
  <si>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</si>
  <si>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</si>
  <si>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</si>
  <si>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</si>
  <si>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</si>
  <si>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</si>
  <si>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</si>
  <si>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</si>
  <si>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</si>
  <si>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</si>
  <si>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</si>
  <si>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</si>
  <si>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</si>
  <si>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</si>
  <si>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</si>
  <si>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</si>
  <si>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</si>
  <si>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</si>
  <si>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</si>
  <si>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</si>
  <si>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</si>
  <si>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</si>
  <si>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</si>
  <si>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</si>
  <si>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</si>
  <si>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</si>
  <si>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</si>
  <si>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</si>
  <si>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</si>
  <si>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</si>
  <si>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</si>
  <si>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</si>
  <si>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</si>
  <si>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</si>
  <si>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</si>
  <si>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</si>
  <si>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</si>
  <si>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</si>
  <si>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</si>
  <si>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</si>
  <si>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</si>
  <si>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</si>
  <si>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</si>
  <si>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</si>
  <si>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</si>
  <si>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</si>
  <si>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</si>
  <si>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</si>
  <si>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</si>
  <si>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</si>
  <si>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</si>
  <si>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</si>
  <si>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</si>
  <si>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</si>
  <si>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</si>
  <si>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</si>
  <si>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</si>
  <si>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</si>
  <si>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</si>
  <si>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</si>
  <si>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</si>
  <si>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</si>
  <si>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</si>
  <si>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</si>
  <si>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</si>
  <si>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</si>
  <si>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</si>
  <si>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</si>
  <si>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</si>
  <si>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</si>
  <si>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</si>
  <si>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</si>
  <si>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</si>
  <si>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</si>
  <si>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</si>
  <si>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</si>
  <si>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</si>
  <si>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</si>
  <si>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</si>
  <si>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</si>
  <si>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</si>
  <si>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</si>
  <si>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</si>
  <si>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</si>
  <si>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</si>
  <si>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</si>
  <si>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</si>
  <si>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</si>
  <si>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</si>
  <si>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</si>
  <si>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</si>
  <si>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</si>
  <si>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</si>
  <si>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</si>
  <si>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</si>
  <si>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</si>
  <si>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</si>
  <si>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</si>
  <si>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</si>
  <si>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</si>
  <si>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</si>
  <si>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</si>
  <si>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</si>
  <si>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</si>
  <si>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</si>
  <si>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</si>
  <si>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</si>
  <si>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</si>
  <si>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</si>
  <si>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</si>
  <si>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</si>
  <si>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</si>
  <si>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</si>
  <si>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</si>
  <si>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</si>
  <si>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</si>
  <si>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</si>
  <si>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</si>
  <si>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</si>
  <si>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</si>
  <si>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</si>
  <si>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</si>
  <si>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</si>
  <si>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</si>
  <si>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</si>
  <si>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</si>
  <si>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</si>
  <si>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</si>
  <si>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</si>
  <si>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</si>
  <si>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</si>
  <si>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</si>
  <si>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</si>
  <si>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</si>
  <si>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</si>
  <si>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</si>
  <si>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</si>
  <si>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</si>
  <si>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</si>
  <si>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</si>
  <si>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</si>
  <si>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</si>
  <si>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</si>
  <si>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</si>
  <si>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</si>
  <si>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</si>
  <si>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</si>
  <si>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</si>
  <si>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</si>
  <si>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</si>
  <si>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</si>
  <si>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</si>
  <si>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</si>
  <si>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</si>
  <si>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</si>
  <si>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</si>
  <si>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</si>
  <si>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</si>
  <si>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</si>
  <si>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</si>
  <si>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</si>
  <si>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</si>
  <si>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</si>
  <si>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</si>
  <si>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</si>
  <si>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</si>
  <si>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</si>
  <si>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</si>
  <si>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</si>
  <si>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</si>
  <si>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</si>
  <si>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</si>
  <si>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</si>
  <si>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</si>
  <si>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</si>
  <si>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</si>
  <si>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</si>
  <si>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</si>
  <si>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</si>
  <si>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</si>
  <si>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</si>
  <si>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</si>
  <si>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</si>
  <si>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</si>
  <si>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</si>
  <si>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</si>
  <si>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</si>
  <si>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</si>
  <si>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</si>
  <si>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</si>
  <si>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</si>
  <si>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</si>
  <si>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</si>
  <si>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</si>
  <si>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</si>
  <si>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</si>
  <si>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</si>
  <si>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</si>
  <si>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</si>
  <si>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</si>
  <si>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</si>
  <si>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</si>
  <si>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</si>
  <si>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</si>
  <si>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</si>
  <si>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</si>
  <si>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</si>
  <si>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</si>
  <si>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</si>
  <si>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</si>
  <si>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</si>
  <si>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</si>
  <si>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</si>
  <si>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</si>
  <si>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</si>
  <si>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</si>
  <si>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</si>
  <si>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</si>
  <si>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</si>
  <si>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</si>
  <si>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</si>
  <si>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</si>
  <si>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</si>
  <si>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</si>
  <si>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</si>
  <si>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</si>
  <si>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</si>
  <si>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</si>
  <si>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</si>
  <si>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</si>
  <si>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</si>
  <si>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</si>
  <si>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</si>
  <si>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</si>
  <si>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</si>
  <si>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</si>
  <si>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</si>
  <si>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</si>
  <si>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</si>
  <si>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</si>
  <si>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</si>
  <si>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</si>
  <si>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</si>
  <si>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</si>
  <si>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</si>
  <si>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</si>
  <si>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</si>
  <si>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</si>
  <si>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</si>
  <si>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</si>
  <si>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</si>
  <si>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</si>
  <si>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</si>
  <si>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</si>
  <si>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</si>
  <si>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</si>
  <si>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</si>
  <si>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</si>
  <si>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</si>
  <si>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</si>
  <si>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</si>
  <si>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</si>
  <si>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</si>
  <si>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</si>
  <si>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</si>
  <si>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</si>
  <si>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</si>
  <si>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</si>
  <si>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</si>
  <si>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</si>
  <si>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</si>
  <si>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</si>
  <si>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</si>
  <si>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</si>
  <si>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</si>
  <si>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</si>
  <si>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</si>
  <si>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</si>
  <si>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</si>
  <si>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</si>
  <si>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</si>
  <si>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</si>
  <si>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</si>
  <si>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</si>
  <si>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</si>
  <si>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</si>
  <si>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</si>
  <si>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</si>
  <si>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</si>
  <si>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</si>
  <si>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</si>
  <si>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</si>
  <si>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</si>
  <si>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</si>
  <si>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</si>
  <si>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</si>
  <si>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</si>
  <si>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</si>
  <si>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</si>
  <si>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</si>
  <si>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</si>
  <si>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</si>
  <si>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</si>
  <si>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</si>
  <si>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</si>
  <si>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</si>
  <si>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</si>
  <si>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</si>
  <si>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</si>
  <si>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</si>
  <si>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</si>
  <si>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</si>
  <si>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</si>
  <si>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</si>
  <si>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</si>
  <si>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</si>
  <si>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</si>
  <si>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</si>
  <si>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</si>
  <si>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</si>
  <si>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</si>
  <si>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</si>
  <si>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</si>
  <si>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</si>
  <si>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</si>
  <si>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</si>
  <si>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</si>
  <si>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</si>
  <si>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</si>
  <si>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</si>
  <si>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</si>
  <si>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</si>
  <si>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</si>
  <si>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</si>
  <si>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</si>
  <si>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</si>
  <si>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</si>
  <si>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</si>
  <si>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</si>
  <si>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</si>
  <si>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</si>
  <si>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</si>
  <si>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</si>
  <si>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</si>
  <si>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</si>
  <si>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</si>
  <si>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</si>
  <si>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</si>
  <si>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</si>
  <si>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</si>
  <si>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</si>
  <si>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</si>
  <si>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</si>
  <si>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</si>
  <si>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</si>
  <si>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</si>
  <si>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</si>
  <si>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</si>
  <si>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</si>
  <si>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</si>
  <si>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</si>
  <si>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</si>
  <si>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</si>
  <si>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</si>
  <si>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</si>
  <si>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</si>
  <si>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</si>
  <si>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</si>
  <si>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</si>
  <si>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</si>
  <si>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</si>
  <si>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</si>
  <si>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</si>
  <si>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</si>
  <si>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</si>
  <si>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</si>
  <si>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</si>
  <si>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</si>
  <si>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</si>
  <si>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</si>
  <si>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</si>
  <si>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</si>
  <si>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</si>
  <si>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</si>
  <si>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</si>
  <si>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</si>
  <si>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</si>
  <si>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</si>
  <si>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</si>
  <si>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</si>
  <si>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</si>
  <si>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</si>
  <si>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</si>
  <si>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</si>
  <si>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</si>
  <si>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</si>
  <si>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</si>
  <si>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</si>
  <si>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</si>
  <si>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</si>
  <si>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</si>
  <si>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</si>
  <si>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</si>
  <si>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</si>
  <si>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</si>
  <si>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</si>
  <si>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</si>
  <si>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</si>
  <si>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</si>
  <si>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</si>
  <si>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</si>
  <si>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</si>
  <si>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</si>
  <si>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</si>
  <si>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</si>
  <si>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</si>
  <si>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</si>
  <si>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</si>
  <si>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</si>
  <si>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</si>
  <si>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</si>
  <si>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</si>
  <si>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</si>
  <si>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</si>
  <si>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</si>
  <si>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</si>
  <si>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</si>
  <si>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</si>
  <si>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</si>
  <si>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</si>
  <si>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</si>
  <si>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</si>
  <si>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</si>
  <si>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</si>
  <si>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</si>
  <si>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</si>
  <si>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</si>
  <si>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</si>
  <si>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</si>
  <si>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</si>
  <si>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</si>
  <si>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</si>
  <si>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</si>
  <si>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</si>
  <si>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</si>
  <si>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</si>
  <si>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</si>
  <si>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</si>
  <si>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</si>
  <si>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</si>
  <si>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</si>
  <si>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</si>
  <si>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</si>
  <si>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</si>
  <si>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</si>
  <si>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</si>
  <si>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</si>
  <si>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</si>
  <si>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</si>
  <si>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</si>
  <si>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</si>
  <si>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</si>
  <si>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</si>
  <si>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</si>
  <si>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</si>
  <si>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</si>
  <si>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</si>
  <si>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</si>
  <si>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</si>
  <si>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</si>
  <si>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</si>
  <si>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</si>
  <si>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</si>
  <si>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</si>
  <si>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</si>
  <si>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</si>
  <si>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</si>
  <si>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</si>
  <si>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</si>
  <si>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</si>
  <si>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</si>
  <si>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</si>
  <si>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</si>
  <si>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</si>
  <si>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</si>
  <si>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</si>
  <si>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</si>
  <si>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</si>
  <si>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</si>
  <si>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</si>
  <si>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</si>
  <si>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</si>
  <si>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</si>
  <si>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</si>
  <si>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</si>
  <si>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</si>
  <si>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</si>
  <si>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</si>
  <si>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</si>
  <si>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</si>
  <si>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</si>
  <si>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</si>
  <si>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</si>
  <si>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</si>
  <si>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</si>
  <si>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</si>
  <si>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</si>
  <si>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</si>
  <si>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</si>
  <si>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</si>
  <si>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</si>
  <si>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</si>
  <si>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</si>
  <si>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</si>
  <si>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</si>
  <si>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</si>
  <si>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</si>
  <si>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</si>
  <si>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</si>
  <si>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</si>
  <si>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</si>
  <si>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</si>
  <si>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</si>
  <si>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</si>
  <si>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</si>
  <si>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</si>
  <si>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</si>
  <si>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</si>
  <si>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</si>
  <si>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</si>
  <si>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</si>
  <si>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</si>
  <si>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</si>
  <si>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</si>
  <si>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</si>
  <si>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</si>
  <si>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</si>
  <si>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</si>
  <si>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</si>
  <si>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</si>
  <si>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</si>
  <si>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</si>
  <si>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</si>
  <si>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</si>
  <si>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</si>
  <si>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</si>
  <si>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</si>
  <si>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</si>
  <si>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</si>
  <si>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</si>
  <si>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</si>
  <si>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</si>
  <si>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</si>
  <si>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</si>
  <si>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</si>
  <si>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</si>
  <si>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</si>
  <si>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</si>
  <si>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</si>
  <si>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</si>
  <si>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</si>
  <si>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</si>
  <si>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</si>
  <si>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</si>
  <si>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</si>
  <si>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</si>
  <si>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</si>
  <si>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</si>
  <si>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</si>
  <si>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</si>
  <si>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</si>
  <si>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</si>
  <si>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</si>
  <si>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</si>
  <si>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</si>
  <si>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</si>
  <si>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</si>
  <si>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</si>
  <si>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</si>
  <si>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</si>
  <si>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</si>
  <si>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</si>
  <si>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</si>
  <si>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</si>
  <si>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</si>
  <si>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</si>
  <si>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</si>
  <si>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</si>
  <si>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</si>
  <si>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</si>
  <si>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</si>
  <si>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</si>
  <si>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</si>
  <si>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</si>
  <si>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</si>
  <si>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</si>
  <si>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</si>
  <si>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</si>
  <si>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</si>
  <si>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</si>
  <si>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</si>
  <si>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</si>
  <si>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</si>
  <si>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</si>
  <si>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</si>
  <si>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</si>
  <si>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</si>
  <si>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</si>
  <si>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</si>
  <si>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</si>
  <si>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</si>
  <si>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</si>
  <si>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</si>
  <si>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</si>
  <si>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</si>
  <si>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</si>
  <si>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</si>
  <si>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</si>
  <si>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</si>
  <si>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</si>
  <si>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</si>
  <si>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</si>
  <si>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</si>
  <si>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</si>
  <si>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</si>
  <si>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</si>
  <si>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</si>
  <si>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</si>
  <si>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</si>
  <si>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</si>
  <si>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</si>
  <si>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</si>
  <si>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</si>
  <si>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</si>
  <si>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</si>
  <si>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</si>
  <si>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</si>
  <si>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</si>
  <si>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</si>
  <si>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</si>
  <si>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</si>
  <si>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</si>
  <si>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</si>
  <si>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</si>
  <si>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</si>
  <si>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</si>
  <si>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</si>
  <si>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</si>
  <si>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</si>
  <si>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</si>
  <si>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</si>
  <si>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</si>
  <si>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</si>
  <si>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</si>
  <si>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</si>
  <si>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</si>
  <si>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</si>
  <si>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</si>
  <si>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</si>
  <si>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</si>
  <si>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</si>
  <si>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</si>
  <si>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</si>
  <si>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</si>
  <si>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</si>
  <si>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</si>
  <si>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</si>
  <si>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</si>
  <si>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</si>
  <si>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</si>
  <si>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</si>
  <si>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</si>
  <si>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</si>
  <si>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</si>
  <si>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</si>
  <si>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</si>
  <si>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</si>
  <si>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</si>
  <si>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</si>
  <si>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</si>
  <si>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</si>
  <si>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</si>
  <si>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</si>
  <si>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</si>
  <si>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</si>
  <si>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</si>
  <si>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</si>
  <si>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</si>
  <si>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</si>
  <si>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</si>
  <si>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</si>
  <si>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</si>
  <si>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</si>
  <si>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</si>
  <si>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</si>
  <si>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</si>
  <si>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</si>
  <si>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</si>
  <si>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</si>
  <si>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</si>
  <si>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</si>
  <si>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</si>
  <si>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</si>
  <si>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</si>
  <si>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</si>
  <si>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</si>
  <si>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</si>
  <si>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</si>
  <si>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</si>
  <si>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</si>
  <si>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</si>
  <si>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</si>
  <si>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</si>
  <si>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</si>
  <si>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</si>
  <si>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</si>
  <si>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</si>
  <si>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</si>
  <si>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</si>
  <si>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</si>
  <si>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</si>
  <si>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</si>
  <si>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</si>
  <si>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</si>
  <si>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</si>
  <si>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</si>
  <si>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</si>
  <si>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</si>
  <si>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</si>
  <si>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</si>
  <si>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</si>
  <si>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</si>
  <si>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</si>
  <si>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</si>
  <si>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</si>
  <si>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</si>
  <si>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</si>
  <si>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</si>
  <si>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</si>
  <si>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</si>
  <si>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</si>
  <si>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</si>
  <si>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</si>
  <si>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</si>
  <si>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</si>
  <si>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</si>
  <si>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</si>
  <si>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</si>
  <si>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</si>
  <si>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</si>
  <si>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</si>
  <si>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</si>
  <si>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</si>
  <si>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</si>
  <si>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</si>
  <si>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</si>
  <si>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</si>
  <si>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</si>
  <si>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</si>
  <si>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</si>
  <si>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</si>
  <si>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</si>
  <si>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</si>
  <si>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</si>
  <si>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</si>
  <si>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</si>
  <si>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</si>
  <si>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</si>
  <si>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</si>
  <si>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</si>
  <si>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</si>
  <si>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</si>
  <si>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</si>
  <si>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</si>
  <si>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</si>
  <si>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</si>
  <si>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</si>
  <si>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</si>
  <si>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</si>
  <si>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</si>
  <si>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</si>
  <si>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</si>
  <si>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</si>
  <si>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</si>
  <si>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</si>
  <si>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</si>
  <si>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</si>
  <si>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</si>
  <si>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</si>
  <si>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</si>
  <si>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</si>
  <si>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</si>
  <si>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</si>
  <si>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</si>
  <si>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</si>
  <si>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</si>
  <si>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</si>
  <si>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</si>
  <si>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</si>
  <si>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</si>
  <si>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</si>
  <si>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</si>
  <si>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</si>
  <si>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</si>
  <si>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</si>
  <si>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</si>
  <si>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</si>
  <si>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</si>
  <si>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</si>
  <si>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</si>
  <si>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</si>
  <si>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</si>
  <si>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</si>
  <si>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</si>
  <si>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</si>
  <si>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</si>
  <si>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</si>
  <si>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</si>
  <si>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</si>
  <si>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</si>
  <si>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</si>
  <si>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</si>
  <si>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</si>
  <si>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</si>
  <si>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</si>
  <si>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</si>
  <si>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</si>
  <si>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</si>
  <si>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</si>
  <si>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</si>
  <si>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</si>
  <si>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</si>
  <si>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</si>
  <si>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</si>
  <si>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</si>
  <si>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</si>
  <si>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</si>
  <si>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</si>
  <si>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</si>
  <si>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</si>
  <si>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</si>
  <si>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</si>
  <si>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</si>
  <si>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</si>
  <si>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</si>
  <si>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</si>
  <si>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</si>
  <si>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</si>
  <si>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</si>
  <si>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</si>
  <si>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</si>
  <si>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</si>
  <si>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</si>
  <si>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</si>
  <si>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</si>
  <si>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</si>
  <si>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</si>
  <si>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</si>
  <si>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</si>
  <si>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</si>
  <si>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</si>
  <si>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</si>
  <si>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</si>
  <si>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</si>
  <si>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</si>
  <si>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</si>
  <si>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</si>
  <si>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</si>
  <si>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</si>
  <si>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</si>
  <si>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</si>
  <si>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</si>
  <si>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</si>
  <si>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</si>
  <si>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</si>
  <si>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</si>
  <si>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</si>
  <si>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</si>
  <si>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</si>
  <si>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</si>
  <si>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</si>
  <si>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</si>
  <si>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</si>
  <si>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</si>
  <si>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</si>
  <si>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</si>
  <si>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</si>
  <si>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</si>
  <si>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</si>
  <si>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</si>
  <si>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</si>
  <si>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</si>
  <si>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</si>
  <si>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</si>
  <si>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</si>
  <si>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</si>
  <si>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</si>
  <si>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</si>
  <si>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</si>
  <si>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</si>
  <si>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</si>
  <si>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</si>
  <si>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</si>
  <si>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</si>
  <si>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</si>
  <si>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</si>
  <si>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</si>
  <si>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</si>
  <si>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</si>
  <si>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</si>
  <si>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</si>
  <si>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</si>
  <si>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</si>
  <si>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</si>
  <si>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</si>
  <si>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</si>
  <si>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</si>
  <si>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</si>
  <si>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</si>
  <si>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</si>
  <si>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</si>
  <si>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</si>
  <si>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</si>
  <si>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</si>
  <si>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</si>
  <si>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</si>
  <si>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</si>
  <si>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</si>
  <si>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</si>
  <si>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</si>
  <si>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</si>
  <si>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</si>
  <si>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</si>
  <si>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</si>
  <si>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</si>
  <si>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</si>
  <si>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</si>
  <si>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</si>
  <si>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</si>
  <si>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</si>
  <si>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</si>
  <si>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</si>
  <si>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</si>
  <si>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</si>
  <si>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</si>
  <si>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</si>
  <si>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</si>
  <si>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</si>
  <si>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</si>
  <si>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</si>
  <si>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</si>
  <si>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</si>
  <si>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</si>
  <si>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</si>
  <si>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</si>
  <si>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</si>
  <si>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</si>
  <si>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</si>
  <si>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</si>
  <si>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</si>
  <si>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</si>
  <si>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</si>
  <si>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</si>
  <si>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</si>
  <si>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</si>
  <si>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</si>
  <si>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</si>
  <si>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</si>
  <si>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</si>
  <si>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</si>
  <si>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</si>
  <si>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</si>
  <si>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</si>
  <si>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</si>
  <si>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</si>
  <si>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</si>
  <si>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</si>
  <si>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</si>
  <si>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</si>
  <si>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</si>
  <si>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</si>
  <si>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</si>
  <si>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</si>
  <si>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</si>
  <si>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</si>
  <si>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</si>
  <si>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</si>
  <si>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</si>
  <si>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</si>
  <si>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</si>
  <si>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</si>
  <si>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</si>
  <si>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</si>
  <si>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</si>
  <si>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</si>
  <si>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</si>
  <si>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</si>
  <si>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</si>
  <si>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</si>
  <si>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</si>
  <si>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</si>
  <si>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</si>
  <si>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</si>
  <si>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</si>
  <si>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</si>
  <si>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</si>
  <si>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</si>
  <si>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</si>
  <si>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</si>
  <si>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</si>
  <si>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</si>
  <si>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</si>
  <si>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</si>
  <si>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</si>
  <si>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</si>
  <si>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</si>
  <si>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</si>
  <si>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</si>
  <si>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</si>
  <si>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</si>
  <si>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</si>
  <si>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</si>
  <si>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</si>
  <si>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</si>
  <si>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</si>
  <si>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</si>
  <si>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</si>
  <si>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</si>
  <si>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</si>
  <si>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</si>
  <si>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</si>
  <si>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</si>
  <si>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</si>
  <si>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</si>
  <si>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</si>
  <si>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</si>
  <si>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</si>
  <si>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</si>
  <si>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</si>
  <si>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</si>
  <si>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</si>
  <si>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</si>
  <si>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</si>
  <si>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</si>
  <si>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</si>
  <si>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</si>
  <si>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</si>
  <si>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</si>
  <si>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</si>
  <si>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</si>
  <si>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</si>
  <si>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</si>
  <si>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</si>
  <si>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</si>
  <si>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</si>
  <si>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</si>
  <si>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</si>
  <si>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</si>
  <si>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</si>
  <si>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</si>
  <si>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</si>
  <si>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</si>
  <si>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</si>
  <si>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</si>
  <si>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</si>
  <si>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</si>
  <si>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</si>
  <si>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</si>
  <si>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</si>
  <si>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</si>
  <si>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</si>
  <si>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</si>
  <si>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</si>
  <si>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</si>
  <si>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</si>
  <si>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</si>
  <si>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</si>
  <si>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</si>
  <si>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</si>
  <si>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</si>
  <si>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</si>
  <si>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</si>
  <si>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</si>
  <si>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</si>
  <si>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</si>
  <si>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</si>
  <si>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</si>
  <si>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</si>
  <si>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</si>
  <si>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</si>
  <si>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</si>
  <si>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</si>
  <si>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</si>
  <si>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</si>
  <si>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</si>
  <si>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</si>
  <si>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</si>
  <si>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</si>
  <si>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</si>
  <si>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</si>
  <si>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</si>
  <si>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</si>
  <si>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</si>
  <si>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</si>
  <si>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</si>
  <si>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</si>
  <si>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</si>
  <si>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</si>
  <si>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</si>
  <si>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</si>
  <si>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</si>
  <si>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</si>
  <si>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</si>
  <si>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</si>
  <si>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</si>
  <si>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</si>
  <si>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</si>
  <si>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</si>
  <si>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</si>
  <si>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</si>
  <si>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</si>
  <si>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</si>
  <si>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</si>
  <si>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</si>
  <si>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</si>
  <si>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</si>
  <si>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</si>
  <si>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</si>
  <si>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</si>
  <si>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</si>
  <si>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</si>
  <si>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</si>
  <si>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</si>
  <si>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</si>
  <si>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</si>
  <si>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</si>
  <si>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</si>
  <si>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</si>
  <si>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</si>
  <si>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</si>
  <si>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</si>
  <si>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</si>
  <si>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</si>
  <si>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</si>
  <si>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</si>
  <si>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</si>
  <si>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</si>
  <si>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</si>
  <si>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</si>
  <si>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</si>
  <si>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</si>
  <si>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</si>
  <si>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</si>
  <si>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</si>
  <si>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</si>
  <si>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</si>
  <si>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</si>
  <si>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</si>
  <si>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</si>
  <si>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</si>
  <si>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</si>
  <si>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</si>
  <si>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</si>
  <si>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</si>
  <si>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</si>
  <si>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</si>
  <si>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</si>
  <si>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</si>
  <si>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</si>
  <si>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</si>
  <si>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</si>
  <si>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</si>
  <si>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</si>
  <si>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</si>
  <si>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</si>
  <si>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</si>
  <si>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</si>
  <si>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</si>
  <si>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</si>
  <si>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</si>
  <si>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</si>
  <si>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</si>
  <si>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</si>
  <si>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</si>
  <si>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</si>
  <si>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</si>
  <si>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</si>
  <si>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</si>
  <si>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</si>
  <si>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</si>
  <si>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</si>
  <si>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</si>
  <si>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</si>
  <si>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</si>
  <si>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</si>
  <si>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</si>
  <si>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</si>
  <si>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</si>
  <si>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</si>
  <si>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</si>
  <si>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</si>
  <si>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</si>
  <si>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</si>
  <si>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</si>
  <si>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</si>
  <si>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</si>
  <si>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</si>
  <si>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</si>
  <si>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</si>
  <si>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</si>
  <si>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</si>
  <si>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</si>
  <si>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</si>
  <si>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</si>
  <si>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</si>
  <si>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</si>
  <si>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</si>
  <si>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</si>
  <si>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</si>
  <si>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</si>
  <si>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</si>
  <si>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</si>
  <si>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</si>
  <si>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</si>
  <si>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</si>
  <si>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</si>
  <si>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</si>
  <si>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</si>
  <si>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</si>
  <si>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</si>
  <si>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</si>
  <si>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</si>
  <si>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</si>
  <si>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</si>
  <si>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</si>
  <si>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</si>
  <si>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</si>
  <si>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</si>
  <si>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</si>
  <si>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</si>
  <si>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</si>
  <si>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</si>
  <si>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</si>
  <si>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</si>
  <si>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</si>
  <si>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</si>
  <si>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</si>
  <si>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</si>
  <si>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</si>
  <si>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</si>
  <si>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</si>
  <si>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</si>
  <si>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</si>
  <si>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</si>
  <si>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</si>
  <si>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</si>
  <si>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</si>
  <si>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</si>
  <si>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</si>
  <si>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</si>
  <si>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</si>
  <si>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</si>
  <si>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</si>
  <si>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</si>
  <si>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</si>
  <si>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</si>
  <si>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</si>
  <si>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</si>
  <si>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</si>
  <si>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</si>
  <si>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</si>
  <si>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</si>
  <si>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</si>
  <si>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</si>
  <si>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</si>
  <si>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</si>
  <si>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</si>
  <si>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</si>
  <si>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</si>
  <si>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</si>
  <si>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</si>
  <si>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</si>
  <si>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</si>
  <si>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</si>
  <si>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</si>
  <si>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</si>
  <si>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</si>
  <si>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</si>
  <si>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</si>
  <si>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</si>
  <si>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</si>
  <si>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</si>
  <si>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</si>
  <si>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</si>
  <si>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</si>
  <si>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</si>
  <si>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</si>
  <si>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</si>
  <si>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</si>
  <si>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</si>
  <si>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</si>
  <si>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</si>
  <si>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</si>
  <si>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</si>
  <si>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</si>
  <si>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</si>
  <si>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</si>
  <si>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</si>
  <si>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</si>
  <si>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</si>
  <si>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</si>
  <si>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</si>
  <si>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</si>
  <si>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</si>
  <si>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</si>
  <si>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</si>
  <si>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</si>
  <si>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</si>
  <si>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</si>
  <si>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</si>
  <si>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</si>
  <si>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</si>
  <si>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</si>
  <si>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</si>
  <si>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</si>
  <si>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</si>
  <si>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</si>
  <si>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</si>
  <si>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</si>
  <si>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</si>
  <si>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</si>
  <si>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</si>
  <si>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</si>
  <si>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</si>
  <si>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</si>
  <si>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</si>
  <si>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</si>
  <si>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</si>
  <si>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</si>
  <si>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</si>
  <si>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</si>
  <si>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</si>
  <si>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</si>
  <si>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</si>
  <si>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</si>
  <si>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</si>
  <si>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</si>
  <si>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</si>
  <si>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</si>
  <si>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</si>
  <si>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</si>
  <si>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</si>
  <si>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</si>
  <si>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</si>
  <si>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</si>
  <si>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</si>
  <si>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</si>
  <si>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</si>
  <si>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</si>
  <si>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</si>
  <si>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</si>
  <si>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</si>
  <si>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</si>
  <si>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</si>
  <si>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</si>
  <si>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</si>
  <si>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</si>
  <si>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</si>
  <si>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</si>
  <si>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</si>
  <si>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</si>
  <si>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</si>
  <si>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</si>
  <si>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</si>
  <si>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</si>
  <si>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</si>
  <si>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</si>
  <si>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</si>
  <si>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</si>
  <si>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</si>
  <si>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</si>
  <si>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</si>
  <si>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</si>
  <si>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</si>
  <si>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</si>
  <si>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</si>
  <si>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</si>
  <si>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</si>
  <si>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</si>
  <si>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</si>
  <si>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</si>
  <si>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</si>
  <si>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</si>
  <si>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</si>
  <si>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</si>
  <si>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</si>
  <si>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</si>
  <si>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</si>
  <si>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</si>
  <si>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</si>
  <si>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</si>
  <si>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</si>
  <si>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</si>
  <si>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</si>
  <si>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</si>
  <si>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</si>
  <si>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</si>
  <si>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</si>
  <si>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</si>
  <si>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</si>
  <si>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</si>
  <si>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</si>
  <si>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</si>
  <si>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</si>
  <si>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</si>
  <si>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</si>
  <si>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</si>
  <si>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</si>
  <si>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</si>
  <si>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</si>
  <si>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</si>
  <si>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</si>
  <si>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</si>
  <si>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</si>
  <si>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</si>
  <si>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</si>
  <si>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</si>
  <si>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</si>
  <si>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</si>
  <si>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</si>
  <si>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</si>
  <si>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</si>
  <si>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</si>
  <si>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</si>
  <si>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</si>
  <si>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</si>
  <si>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</si>
  <si>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</si>
  <si>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</si>
  <si>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</si>
  <si>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</si>
  <si>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</si>
  <si>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</si>
  <si>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</si>
  <si>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</si>
  <si>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</si>
  <si>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</si>
  <si>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</si>
  <si>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</si>
  <si>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</si>
  <si>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</si>
  <si>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</si>
  <si>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</si>
  <si>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</si>
  <si>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</si>
  <si>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</si>
  <si>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</si>
  <si>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</si>
  <si>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</si>
  <si>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</si>
  <si>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</si>
  <si>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</si>
  <si>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</si>
  <si>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</si>
  <si>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</si>
  <si>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</si>
  <si>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</si>
  <si>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</si>
  <si>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</si>
  <si>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</si>
  <si>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</si>
  <si>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</si>
  <si>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</si>
  <si>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</si>
  <si>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</si>
  <si>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</si>
  <si>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</si>
  <si>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</si>
  <si>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</si>
  <si>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</si>
  <si>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</si>
  <si>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</si>
  <si>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</si>
  <si>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</si>
  <si>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</si>
  <si>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</si>
  <si>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</si>
  <si>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</si>
  <si>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</si>
  <si>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</si>
  <si>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</si>
  <si>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</si>
  <si>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</si>
  <si>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</si>
  <si>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</si>
  <si>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</si>
  <si>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</si>
  <si>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</si>
  <si>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</si>
  <si>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</si>
  <si>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</si>
  <si>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</si>
  <si>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</si>
  <si>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</si>
  <si>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</si>
  <si>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</si>
  <si>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</si>
  <si>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</si>
  <si>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</si>
  <si>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</si>
  <si>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</si>
  <si>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</si>
  <si>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</si>
  <si>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</si>
  <si>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</si>
  <si>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</si>
  <si>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</si>
  <si>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</si>
  <si>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</si>
  <si>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</si>
  <si>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</si>
  <si>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</si>
  <si>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</si>
  <si>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</si>
  <si>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</si>
  <si>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</si>
  <si>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</si>
  <si>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</si>
  <si>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</si>
  <si>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</si>
  <si>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</si>
  <si>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</si>
  <si>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</si>
  <si>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</si>
  <si>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</si>
  <si>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</si>
  <si>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</si>
  <si>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</si>
  <si>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</si>
  <si>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</si>
  <si>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</si>
  <si>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</si>
  <si>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</si>
  <si>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</si>
  <si>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</si>
  <si>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</si>
  <si>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</si>
  <si>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</si>
  <si>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</si>
  <si>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</si>
  <si>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</si>
  <si>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</si>
  <si>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</si>
  <si>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</si>
  <si>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</si>
  <si>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</si>
  <si>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</si>
  <si>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</si>
  <si>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</si>
  <si>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</si>
  <si>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</si>
  <si>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</si>
  <si>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</si>
  <si>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</si>
  <si>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</si>
  <si>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</si>
  <si>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</si>
  <si>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</si>
  <si>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</si>
  <si>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</si>
  <si>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</si>
  <si>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</si>
  <si>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</si>
  <si>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</si>
  <si>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</si>
  <si>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</si>
  <si>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</si>
  <si>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</si>
  <si>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</si>
  <si>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</si>
  <si>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</si>
  <si>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</si>
  <si>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</si>
  <si>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</si>
  <si>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</si>
  <si>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</si>
  <si>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</si>
  <si>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</si>
  <si>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</si>
  <si>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</si>
  <si>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</si>
  <si>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</si>
  <si>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</si>
  <si>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</si>
  <si>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</si>
  <si>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</si>
  <si>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</si>
  <si>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</si>
  <si>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</si>
  <si>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</si>
  <si>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</si>
  <si>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</si>
  <si>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</si>
  <si>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</si>
  <si>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</si>
  <si>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</si>
  <si>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</si>
  <si>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</si>
  <si>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</si>
  <si>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</si>
  <si>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</si>
  <si>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</si>
  <si>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</si>
  <si>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</si>
  <si>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</si>
  <si>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</si>
  <si>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</si>
  <si>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</si>
  <si>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</si>
  <si>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</si>
  <si>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</si>
  <si>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</si>
  <si>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</si>
  <si>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</si>
  <si>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</si>
  <si>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</si>
  <si>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</si>
  <si>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</si>
  <si>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</si>
  <si>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</si>
  <si>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</si>
  <si>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</si>
  <si>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</si>
  <si>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</si>
  <si>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</si>
  <si>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</si>
  <si>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</si>
  <si>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</si>
  <si>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</si>
  <si>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</si>
  <si>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</si>
  <si>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</si>
  <si>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</si>
  <si>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</si>
  <si>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</si>
  <si>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</si>
  <si>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</si>
  <si>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</si>
  <si>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</si>
  <si>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</si>
  <si>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</si>
  <si>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</si>
  <si>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</si>
  <si>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</si>
  <si>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</si>
  <si>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</si>
  <si>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</si>
  <si>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</si>
  <si>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</si>
  <si>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</si>
  <si>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</si>
  <si>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</si>
  <si>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</si>
  <si>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</si>
  <si>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</si>
  <si>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</si>
  <si>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</si>
  <si>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</si>
  <si>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</si>
  <si>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</si>
  <si>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</si>
  <si>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</si>
  <si>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</si>
  <si>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</si>
  <si>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</si>
  <si>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</si>
  <si>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</si>
  <si>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</si>
  <si>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</si>
  <si>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</si>
  <si>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</si>
  <si>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</si>
  <si>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</si>
  <si>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</si>
  <si>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</si>
  <si>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</si>
  <si>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</si>
  <si>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</si>
  <si>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</si>
  <si>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</si>
  <si>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</si>
  <si>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</si>
  <si>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</si>
  <si>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</si>
  <si>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</si>
  <si>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</si>
  <si>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</si>
  <si>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</si>
  <si>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</si>
  <si>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</si>
  <si>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</si>
  <si>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</si>
  <si>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</si>
  <si>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</si>
  <si>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</si>
  <si>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</si>
  <si>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</si>
  <si>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</si>
  <si>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</si>
  <si>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</si>
  <si>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</si>
  <si>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</si>
  <si>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</si>
  <si>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</si>
  <si>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</si>
  <si>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</si>
  <si>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</si>
  <si>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</si>
  <si>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</si>
  <si>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</si>
  <si>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</si>
  <si>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</si>
  <si>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</si>
  <si>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</si>
  <si>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</si>
  <si>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</si>
  <si>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</si>
  <si>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</si>
  <si>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</si>
  <si>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</si>
  <si>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</si>
  <si>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</si>
  <si>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</si>
  <si>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</si>
  <si>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</si>
  <si>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</si>
  <si>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</si>
  <si>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</si>
  <si>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</si>
  <si>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</si>
  <si>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</si>
  <si>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</si>
  <si>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</si>
  <si>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</si>
  <si>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</si>
  <si>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</si>
  <si>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</si>
  <si>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</si>
  <si>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</si>
  <si>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</si>
  <si>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</si>
  <si>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</si>
  <si>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</si>
  <si>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</si>
  <si>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</si>
  <si>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</si>
  <si>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</si>
  <si>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</si>
  <si>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</si>
  <si>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</si>
  <si>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</si>
  <si>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</si>
  <si>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</si>
  <si>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</si>
  <si>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</si>
  <si>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</si>
  <si>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</si>
  <si>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</si>
  <si>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</si>
  <si>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</si>
  <si>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</si>
  <si>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</si>
  <si>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</si>
  <si>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</si>
  <si>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</si>
  <si>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</si>
  <si>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</si>
  <si>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</si>
  <si>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</si>
  <si>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</si>
  <si>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</si>
  <si>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</si>
  <si>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</si>
  <si>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</si>
  <si>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</si>
  <si>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</si>
  <si>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</si>
  <si>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</si>
  <si>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</si>
  <si>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</si>
  <si>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</si>
  <si>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</si>
  <si>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</si>
  <si>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</si>
  <si>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</si>
  <si>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</si>
  <si>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</si>
  <si>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</si>
  <si>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</si>
  <si>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</si>
  <si>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</si>
  <si>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</si>
  <si>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</si>
  <si>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</si>
  <si>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</si>
  <si>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</si>
  <si>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</si>
  <si>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</si>
  <si>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</si>
  <si>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</si>
  <si>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</si>
  <si>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</si>
  <si>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</si>
  <si>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</si>
  <si>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</si>
  <si>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</si>
  <si>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</si>
  <si>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</si>
  <si>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</si>
  <si>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</si>
  <si>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</si>
  <si>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</si>
  <si>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</si>
  <si>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</si>
  <si>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</si>
  <si>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</si>
  <si>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</si>
  <si>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</si>
  <si>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</si>
  <si>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</si>
  <si>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</si>
  <si>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</si>
  <si>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</si>
  <si>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</si>
  <si>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</si>
  <si>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</si>
  <si>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</si>
  <si>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</si>
  <si>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</si>
  <si>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</si>
  <si>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</si>
  <si>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</si>
  <si>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</si>
  <si>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</si>
  <si>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</si>
  <si>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</si>
  <si>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</si>
  <si>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</si>
  <si>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</si>
  <si>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</si>
  <si>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</si>
  <si>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</si>
  <si>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</si>
  <si>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</si>
  <si>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</si>
  <si>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</si>
  <si>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</si>
  <si>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</si>
  <si>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</si>
  <si>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</si>
  <si>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</si>
  <si>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</si>
  <si>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</si>
  <si>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</si>
  <si>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</si>
  <si>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</si>
  <si>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</si>
  <si>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</si>
  <si>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</si>
  <si>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</si>
  <si>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</si>
  <si>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</si>
  <si>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</si>
  <si>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</si>
  <si>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</si>
  <si>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</si>
  <si>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</si>
  <si>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</si>
  <si>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</si>
  <si>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</si>
  <si>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</si>
  <si>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</si>
  <si>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</si>
  <si>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</si>
  <si>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</si>
  <si>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</si>
  <si>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</si>
  <si>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</si>
  <si>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</si>
  <si>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</si>
  <si>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</si>
  <si>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</si>
  <si>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</si>
  <si>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</si>
  <si>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</si>
  <si>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</si>
  <si>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</si>
  <si>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</si>
  <si>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</si>
  <si>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</si>
  <si>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</si>
  <si>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</si>
  <si>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</si>
  <si>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</si>
  <si>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</si>
  <si>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</si>
  <si>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</si>
  <si>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</si>
  <si>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</si>
  <si>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</si>
  <si>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</si>
  <si>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</si>
  <si>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</si>
  <si>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</si>
  <si>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</si>
  <si>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</si>
  <si>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</si>
  <si>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</si>
  <si>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</si>
  <si>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</si>
  <si>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</si>
  <si>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</si>
  <si>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</si>
  <si>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</si>
  <si>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</si>
  <si>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</si>
  <si>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</si>
  <si>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</si>
  <si>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</si>
  <si>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</si>
  <si>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</si>
  <si>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</si>
  <si>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</si>
  <si>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</si>
  <si>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</si>
  <si>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</si>
  <si>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</si>
  <si>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</si>
  <si>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</si>
  <si>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</si>
  <si>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</si>
  <si>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</si>
  <si>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</si>
  <si>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</si>
  <si>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</si>
  <si>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</si>
  <si>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</si>
  <si>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</si>
  <si>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</si>
  <si>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</si>
  <si>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</si>
  <si>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</si>
  <si>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</si>
  <si>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</si>
  <si>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</si>
  <si>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</si>
  <si>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</si>
  <si>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</si>
  <si>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</si>
  <si>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</si>
  <si>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</si>
  <si>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</si>
  <si>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</si>
  <si>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</si>
  <si>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</si>
  <si>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</si>
  <si>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</si>
  <si>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</si>
  <si>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</si>
  <si>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</si>
  <si>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</si>
  <si>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</si>
  <si>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</si>
  <si>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</si>
  <si>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</si>
  <si>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</si>
  <si>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</si>
  <si>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</si>
  <si>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</si>
  <si>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</si>
  <si>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</si>
  <si>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</si>
  <si>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</si>
  <si>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</si>
  <si>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</si>
  <si>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</si>
  <si>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</si>
  <si>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</si>
  <si>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</si>
  <si>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</si>
  <si>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</si>
  <si>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</si>
  <si>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</si>
  <si>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</si>
  <si>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</si>
  <si>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</si>
  <si>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</si>
  <si>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</si>
  <si>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</si>
  <si>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</si>
  <si>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</si>
  <si>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</si>
  <si>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</si>
  <si>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</si>
  <si>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</si>
  <si>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</si>
  <si>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</si>
  <si>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</si>
  <si>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</si>
  <si>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</si>
  <si>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</si>
  <si>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</si>
  <si>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</si>
  <si>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</si>
  <si>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</si>
  <si>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</si>
  <si>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</si>
  <si>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</si>
  <si>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</si>
  <si>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</si>
  <si>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</si>
  <si>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</si>
  <si>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</si>
  <si>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</si>
  <si>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</si>
  <si>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</si>
  <si>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</si>
  <si>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</si>
  <si>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</si>
  <si>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</si>
  <si>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</si>
  <si>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</si>
  <si>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</si>
  <si>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</si>
  <si>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</si>
  <si>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</si>
  <si>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</si>
  <si>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</si>
  <si>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</si>
  <si>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</si>
  <si>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</si>
  <si>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</si>
  <si>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</si>
  <si>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</si>
  <si>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</si>
  <si>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</si>
  <si>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</si>
  <si>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</si>
  <si>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</si>
  <si>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</si>
  <si>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</si>
  <si>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</si>
  <si>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</si>
  <si>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</si>
  <si>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</si>
  <si>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</si>
  <si>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</si>
  <si>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</si>
  <si>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</si>
  <si>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</si>
  <si>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</si>
  <si>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</si>
  <si>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</si>
  <si>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</si>
  <si>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</si>
  <si>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</si>
  <si>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</si>
  <si>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</si>
  <si>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</si>
  <si>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</si>
  <si>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</si>
  <si>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</si>
  <si>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</si>
  <si>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</si>
  <si>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</si>
  <si>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</si>
  <si>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</si>
  <si>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</si>
  <si>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</si>
  <si>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</si>
  <si>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</si>
  <si>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</si>
  <si>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</si>
  <si>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</si>
  <si>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</si>
  <si>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</si>
  <si>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</si>
  <si>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</si>
  <si>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</si>
  <si>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</si>
  <si>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</si>
  <si>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</si>
  <si>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</si>
  <si>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</si>
  <si>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</si>
  <si>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</si>
  <si>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</si>
  <si>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</si>
  <si>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</si>
  <si>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</si>
  <si>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</si>
  <si>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</si>
  <si>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</si>
  <si>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</si>
  <si>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</si>
  <si>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</si>
  <si>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</si>
  <si>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</si>
  <si>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</si>
  <si>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</si>
  <si>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</si>
  <si>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</si>
  <si>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</si>
  <si>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</si>
  <si>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</si>
  <si>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</si>
  <si>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</si>
  <si>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</si>
  <si>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</si>
  <si>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</si>
  <si>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</si>
  <si>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</si>
  <si>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</si>
  <si>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</si>
  <si>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</si>
  <si>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</si>
  <si>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</si>
  <si>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</si>
  <si>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</si>
  <si>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</si>
  <si>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</si>
  <si>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</si>
  <si>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</si>
  <si>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</si>
  <si>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</si>
  <si>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</si>
  <si>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</si>
  <si>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</si>
  <si>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</si>
  <si>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</si>
  <si>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</si>
  <si>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</si>
  <si>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</si>
  <si>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</si>
  <si>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</si>
  <si>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</si>
  <si>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</si>
  <si>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</si>
  <si>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</si>
  <si>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</si>
  <si>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</si>
  <si>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</si>
  <si>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</si>
  <si>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</si>
  <si>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</si>
  <si>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</si>
  <si>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</si>
  <si>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</si>
  <si>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</si>
  <si>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</si>
  <si>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</si>
  <si>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</si>
  <si>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</si>
  <si>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</si>
  <si>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</si>
  <si>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</si>
  <si>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</si>
  <si>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</si>
  <si>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</si>
  <si>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</si>
  <si>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</si>
  <si>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</si>
  <si>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</si>
  <si>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</si>
  <si>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</si>
  <si>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</si>
  <si>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</si>
  <si>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</si>
  <si>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</si>
  <si>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</si>
  <si>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</si>
  <si>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</si>
  <si>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</si>
  <si>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</si>
  <si>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</si>
  <si>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</si>
  <si>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</si>
  <si>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</si>
  <si>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</si>
  <si>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</si>
  <si>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</si>
  <si>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</si>
  <si>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</si>
  <si>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</si>
  <si>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</si>
  <si>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</si>
  <si>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</si>
  <si>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</si>
  <si>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</si>
  <si>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</si>
  <si>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</si>
  <si>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</si>
  <si>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</si>
  <si>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</si>
  <si>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</si>
  <si>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</si>
  <si>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</si>
  <si>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</si>
  <si>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</si>
  <si>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</si>
  <si>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</si>
  <si>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</si>
  <si>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</si>
  <si>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</si>
  <si>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</si>
  <si>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</si>
  <si>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</si>
  <si>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</si>
  <si>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</si>
  <si>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</si>
  <si>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</si>
  <si>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</si>
  <si>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</si>
  <si>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</si>
  <si>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</si>
  <si>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</si>
  <si>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</si>
  <si>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</si>
  <si>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</si>
  <si>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</si>
  <si>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</si>
  <si>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</si>
  <si>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</si>
  <si>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</si>
  <si>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</si>
  <si>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</si>
  <si>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</si>
  <si>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</si>
  <si>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</si>
  <si>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</si>
  <si>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</si>
  <si>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</si>
  <si>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</si>
  <si>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</si>
  <si>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</si>
  <si>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</si>
  <si>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</si>
  <si>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</si>
  <si>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</si>
  <si>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</si>
  <si>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</si>
  <si>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</si>
  <si>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</si>
  <si>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</si>
  <si>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</si>
  <si>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</si>
  <si>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</si>
  <si>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</si>
  <si>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</si>
  <si>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</si>
  <si>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</si>
  <si>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</si>
  <si>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</si>
  <si>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</si>
  <si>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</si>
  <si>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</si>
  <si>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</si>
  <si>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</si>
  <si>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</si>
  <si>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</si>
  <si>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</si>
  <si>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</si>
  <si>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</si>
  <si>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</si>
  <si>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</si>
  <si>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</si>
  <si>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</si>
  <si>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</si>
  <si>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</si>
  <si>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</si>
  <si>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</si>
  <si>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</si>
  <si>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</si>
  <si>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</si>
  <si>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</si>
  <si>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</si>
  <si>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</si>
  <si>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</si>
  <si>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</si>
  <si>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</si>
  <si>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</si>
  <si>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</si>
  <si>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</si>
  <si>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</si>
  <si>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</si>
  <si>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</si>
  <si>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</si>
  <si>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</si>
  <si>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</si>
  <si>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</si>
  <si>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</si>
  <si>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</si>
  <si>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</si>
  <si>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</si>
  <si>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</si>
  <si>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</si>
  <si>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</si>
  <si>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</si>
  <si>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</si>
  <si>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</si>
  <si>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</si>
  <si>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</si>
  <si>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</si>
  <si>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</si>
  <si>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</si>
  <si>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</si>
  <si>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</si>
  <si>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</si>
  <si>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</si>
  <si>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</si>
  <si>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</si>
  <si>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</si>
  <si>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</si>
  <si>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</si>
  <si>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</si>
  <si>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</si>
  <si>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</si>
  <si>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</si>
  <si>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</si>
  <si>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</si>
  <si>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</si>
  <si>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</si>
  <si>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</si>
  <si>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</si>
  <si>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</si>
  <si>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</si>
  <si>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</si>
  <si>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</si>
  <si>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</si>
  <si>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</si>
  <si>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</si>
  <si>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</si>
  <si>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</si>
  <si>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</si>
  <si>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</si>
  <si>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</si>
  <si>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</si>
  <si>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</si>
  <si>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</si>
  <si>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</si>
  <si>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</si>
  <si>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</si>
  <si>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</si>
  <si>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</si>
  <si>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</si>
  <si>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</si>
  <si>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</si>
  <si>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</si>
  <si>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</si>
  <si>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</si>
  <si>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</si>
  <si>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</si>
  <si>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</si>
  <si>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</si>
  <si>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</si>
  <si>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</si>
  <si>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</si>
  <si>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</si>
  <si>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</si>
  <si>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</si>
  <si>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</si>
  <si>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</si>
  <si>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</si>
  <si>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</si>
  <si>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</si>
  <si>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</si>
  <si>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</si>
  <si>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</si>
  <si>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</si>
  <si>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</si>
  <si>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</si>
  <si>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</si>
  <si>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</si>
  <si>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</si>
  <si>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</si>
  <si>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</si>
  <si>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</si>
  <si>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</si>
  <si>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</si>
  <si>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</si>
  <si>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</si>
  <si>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</si>
  <si>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</si>
  <si>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</si>
  <si>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</si>
  <si>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</si>
  <si>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</si>
  <si>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</si>
  <si>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</si>
  <si>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</si>
  <si>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</si>
  <si>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</si>
  <si>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</si>
  <si>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</si>
  <si>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</si>
  <si>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</si>
  <si>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</si>
  <si>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</si>
  <si>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</si>
  <si>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</si>
  <si>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</si>
  <si>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</si>
  <si>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</si>
  <si>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</si>
  <si>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</si>
  <si>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</si>
  <si>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</si>
  <si>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</si>
  <si>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</si>
  <si>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</si>
  <si>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</si>
  <si>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</si>
  <si>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</si>
  <si>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</si>
  <si>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</si>
  <si>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</si>
  <si>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</si>
  <si>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</si>
  <si>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</si>
  <si>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</si>
  <si>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</si>
  <si>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</si>
  <si>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</si>
  <si>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</si>
  <si>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</si>
  <si>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</si>
  <si>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</si>
  <si>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</si>
  <si>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</si>
  <si>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</si>
  <si>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</si>
  <si>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</si>
  <si>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</si>
  <si>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</si>
  <si>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</si>
  <si>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</si>
  <si>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</si>
  <si>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</si>
  <si>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</si>
  <si>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</si>
  <si>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</si>
  <si>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</si>
  <si>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</si>
  <si>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</si>
  <si>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</si>
  <si>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</si>
  <si>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</si>
  <si>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</si>
  <si>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</si>
  <si>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</si>
  <si>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</si>
  <si>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</si>
  <si>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</si>
  <si>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</si>
  <si>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</si>
  <si>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</si>
  <si>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</si>
  <si>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</si>
  <si>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</si>
  <si>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</si>
  <si>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</si>
  <si>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</si>
  <si>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</si>
  <si>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</si>
  <si>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</si>
  <si>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</si>
  <si>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</si>
  <si>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</si>
  <si>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</si>
  <si>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</si>
  <si>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</si>
  <si>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</si>
  <si>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</si>
  <si>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</si>
  <si>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</si>
  <si>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</si>
  <si>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</si>
  <si>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</si>
  <si>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</si>
  <si>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</si>
  <si>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</si>
  <si>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</si>
  <si>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</si>
  <si>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</si>
  <si>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</si>
  <si>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</si>
  <si>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</si>
  <si>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</si>
  <si>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</si>
  <si>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</si>
  <si>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</si>
  <si>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</si>
  <si>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</si>
  <si>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</si>
  <si>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</si>
  <si>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</si>
  <si>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</si>
  <si>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</si>
  <si>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</si>
  <si>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</si>
  <si>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</si>
  <si>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</si>
  <si>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</si>
  <si>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</si>
  <si>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</si>
  <si>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</si>
  <si>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</si>
  <si>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</si>
  <si>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</si>
  <si>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</si>
  <si>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</si>
  <si>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</si>
  <si>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</si>
  <si>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</si>
  <si>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</si>
  <si>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</si>
  <si>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</si>
  <si>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</si>
  <si>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</si>
  <si>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</si>
  <si>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</si>
  <si>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</si>
  <si>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</si>
  <si>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</si>
  <si>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</si>
  <si>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</si>
  <si>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</si>
  <si>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</si>
  <si>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</si>
  <si>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</si>
  <si>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</si>
  <si>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</si>
  <si>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</si>
  <si>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</si>
  <si>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</si>
  <si>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</si>
  <si>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</si>
  <si>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</si>
  <si>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</si>
  <si>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</si>
  <si>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</si>
  <si>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</si>
  <si>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</si>
  <si>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</si>
  <si>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</si>
  <si>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</si>
  <si>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</si>
  <si>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</si>
  <si>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</si>
  <si>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</si>
  <si>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</si>
  <si>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</si>
  <si>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</si>
  <si>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</si>
  <si>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</si>
  <si>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</si>
  <si>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</si>
  <si>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</si>
  <si>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</si>
  <si>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</si>
  <si>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</si>
  <si>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</si>
  <si>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</si>
  <si>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</si>
  <si>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</si>
  <si>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</si>
  <si>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</si>
  <si>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</si>
  <si>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</si>
  <si>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</si>
  <si>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</si>
  <si>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</si>
  <si>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</si>
  <si>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</si>
  <si>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</si>
  <si>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</si>
  <si>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</si>
  <si>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</si>
  <si>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</si>
  <si>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</si>
  <si>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</si>
  <si>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</si>
  <si>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</si>
  <si>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</si>
  <si>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</si>
  <si>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</si>
  <si>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</si>
  <si>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</si>
  <si>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</si>
  <si>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</si>
  <si>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</si>
  <si>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</si>
  <si>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</si>
  <si>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</si>
  <si>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</si>
  <si>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</si>
  <si>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</si>
  <si>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</si>
  <si>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</si>
  <si>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</si>
  <si>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</si>
  <si>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</si>
  <si>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</si>
  <si>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</si>
  <si>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</si>
  <si>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</si>
  <si>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</si>
  <si>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</si>
  <si>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</si>
  <si>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</si>
  <si>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</si>
  <si>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</si>
  <si>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</si>
  <si>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</si>
  <si>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</si>
  <si>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</si>
  <si>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</si>
  <si>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</si>
  <si>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</si>
  <si>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</si>
  <si>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</si>
  <si>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</si>
  <si>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</si>
  <si>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</si>
  <si>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</si>
  <si>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</si>
  <si>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</si>
  <si>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</si>
  <si>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</si>
  <si>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</si>
  <si>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</si>
  <si>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</si>
  <si>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</si>
  <si>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</si>
  <si>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</si>
  <si>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</si>
  <si>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</si>
  <si>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</si>
  <si>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</si>
  <si>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</si>
  <si>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</si>
  <si>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</si>
  <si>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</si>
  <si>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</si>
  <si>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</si>
  <si>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</si>
  <si>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</si>
  <si>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</si>
  <si>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</si>
  <si>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</si>
  <si>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</si>
  <si>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</si>
  <si>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</si>
  <si>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</si>
  <si>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</si>
  <si>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</si>
  <si>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</si>
  <si>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</si>
  <si>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</si>
  <si>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</si>
  <si>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</si>
  <si>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</si>
  <si>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</si>
  <si>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</si>
  <si>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</si>
  <si>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</si>
  <si>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</si>
  <si>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</si>
  <si>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</si>
  <si>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</si>
  <si>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</si>
  <si>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</si>
  <si>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</si>
  <si>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</si>
  <si>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</si>
  <si>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</si>
  <si>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</si>
  <si>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</si>
  <si>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</si>
  <si>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</si>
  <si>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</si>
  <si>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</si>
  <si>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</si>
  <si>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</si>
  <si>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</si>
  <si>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</si>
  <si>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</si>
  <si>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</si>
  <si>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</si>
  <si>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</si>
  <si>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</si>
  <si>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</si>
  <si>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</si>
  <si>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</si>
  <si>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</si>
  <si>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</si>
  <si>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</si>
  <si>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</si>
  <si>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</si>
  <si>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</si>
  <si>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</si>
  <si>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</si>
  <si>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</si>
  <si>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</si>
  <si>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</si>
  <si>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</si>
  <si>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</si>
  <si>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</si>
  <si>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</si>
  <si>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</si>
  <si>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</si>
  <si>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</si>
  <si>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</si>
  <si>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</si>
  <si>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</si>
  <si>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</si>
  <si>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</si>
  <si>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</si>
  <si>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</si>
  <si>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</si>
  <si>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</si>
  <si>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</si>
  <si>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</si>
  <si>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</si>
  <si>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</si>
  <si>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</si>
  <si>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</si>
  <si>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</si>
  <si>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</si>
  <si>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</si>
  <si>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</si>
  <si>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</si>
  <si>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</si>
  <si>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</si>
  <si>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</si>
  <si>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</si>
  <si>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</si>
  <si>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</si>
  <si>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</si>
  <si>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</si>
  <si>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</si>
  <si>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</si>
  <si>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</si>
  <si>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</si>
  <si>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</si>
  <si>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</si>
  <si>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</si>
  <si>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</si>
  <si>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</si>
  <si>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</si>
  <si>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</si>
  <si>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</si>
  <si>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</si>
  <si>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</si>
  <si>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</si>
  <si>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</si>
  <si>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</si>
  <si>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</si>
  <si>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</si>
  <si>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</si>
  <si>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</si>
  <si>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</si>
  <si>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</si>
  <si>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</si>
  <si>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</si>
  <si>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</si>
  <si>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</si>
  <si>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</si>
  <si>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</si>
  <si>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</si>
  <si>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</si>
  <si>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</si>
  <si>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</si>
  <si>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</si>
  <si>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</si>
  <si>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</si>
  <si>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</si>
  <si>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</si>
  <si>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</si>
  <si>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</si>
  <si>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</si>
  <si>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</si>
  <si>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</si>
  <si>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</si>
  <si>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</si>
  <si>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</si>
  <si>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</si>
  <si>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</si>
  <si>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</si>
  <si>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</si>
  <si>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</si>
  <si>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</si>
  <si>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</si>
  <si>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</si>
  <si>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</si>
  <si>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</si>
  <si>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</si>
  <si>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</si>
  <si>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</si>
  <si>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</si>
  <si>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</si>
  <si>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</si>
  <si>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</si>
  <si>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</si>
  <si>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</si>
  <si>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</si>
  <si>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</si>
  <si>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</si>
  <si>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</si>
  <si>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</si>
  <si>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</si>
  <si>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</si>
  <si>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</si>
  <si>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</si>
  <si>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</si>
  <si>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</si>
  <si>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</si>
  <si>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</si>
  <si>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</si>
  <si>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</si>
  <si>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</si>
  <si>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</si>
  <si>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</si>
  <si>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</si>
  <si>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</si>
  <si>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</si>
  <si>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</si>
  <si>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</si>
  <si>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</si>
  <si>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</si>
  <si>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</si>
  <si>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</si>
  <si>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</si>
  <si>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</si>
  <si>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</si>
  <si>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</si>
  <si>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</si>
  <si>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</si>
  <si>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</si>
  <si>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</si>
  <si>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</si>
  <si>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</si>
  <si>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</si>
  <si>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</si>
  <si>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</si>
  <si>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</si>
  <si>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</si>
  <si>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</si>
  <si>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</si>
  <si>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</si>
  <si>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</si>
  <si>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</si>
  <si>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</si>
  <si>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</si>
  <si>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</si>
  <si>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</si>
  <si>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</si>
  <si>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</si>
  <si>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</si>
  <si>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</si>
  <si>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</si>
  <si>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</si>
  <si>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</si>
  <si>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</si>
  <si>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</si>
  <si>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</si>
  <si>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</si>
  <si>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</si>
  <si>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</si>
  <si>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</si>
  <si>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</si>
  <si>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</si>
  <si>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</si>
  <si>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</si>
  <si>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</si>
  <si>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</si>
  <si>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</si>
  <si>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</si>
  <si>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</si>
  <si>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</si>
  <si>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</si>
  <si>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</si>
  <si>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</si>
  <si>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</si>
  <si>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</si>
  <si>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</si>
  <si>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</si>
  <si>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</si>
  <si>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</si>
  <si>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</si>
  <si>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</si>
  <si>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</si>
  <si>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</si>
  <si>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</si>
  <si>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</si>
  <si>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</si>
  <si>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</si>
  <si>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</si>
  <si>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</si>
  <si>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</si>
  <si>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</si>
  <si>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</si>
  <si>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</si>
  <si>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</si>
  <si>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</si>
  <si>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</si>
  <si>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</si>
  <si>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</si>
  <si>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</si>
  <si>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</si>
  <si>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</si>
  <si>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</si>
  <si>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</si>
  <si>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</si>
  <si>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</si>
  <si>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</si>
  <si>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</si>
  <si>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</si>
  <si>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</si>
  <si>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</si>
  <si>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</si>
  <si>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</si>
  <si>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</si>
  <si>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</si>
  <si>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</si>
  <si>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</si>
  <si>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</si>
  <si>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</si>
  <si>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</si>
  <si>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</si>
  <si>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</si>
  <si>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</si>
  <si>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</si>
  <si>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</si>
  <si>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</si>
  <si>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</si>
  <si>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</si>
  <si>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</si>
  <si>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</si>
  <si>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</si>
  <si>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</si>
  <si>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</si>
  <si>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</si>
  <si>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</si>
  <si>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</si>
  <si>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</si>
  <si>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</si>
  <si>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</si>
  <si>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</si>
  <si>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</si>
  <si>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</si>
  <si>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</si>
  <si>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</si>
  <si>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</si>
  <si>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</si>
  <si>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</si>
  <si>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</si>
  <si>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</si>
  <si>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</si>
  <si>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</si>
  <si>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</si>
  <si>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</si>
  <si>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</si>
  <si>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</si>
  <si>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</si>
  <si>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</si>
  <si>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</si>
  <si>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</si>
  <si>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</si>
  <si>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</si>
  <si>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</si>
  <si>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</si>
  <si>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</si>
  <si>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</si>
  <si>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</si>
  <si>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</si>
  <si>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</si>
  <si>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</si>
  <si>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</si>
  <si>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</si>
  <si>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</si>
  <si>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</si>
  <si>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</si>
  <si>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</si>
  <si>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</si>
  <si>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</si>
  <si>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</si>
  <si>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</si>
  <si>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</si>
  <si>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</si>
  <si>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</si>
  <si>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</si>
  <si>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</si>
  <si>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</si>
  <si>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</si>
  <si>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</si>
  <si>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</si>
  <si>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</si>
  <si>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</si>
  <si>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</si>
  <si>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</si>
  <si>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</si>
  <si>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</si>
  <si>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</si>
  <si>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</si>
  <si>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</si>
  <si>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</si>
  <si>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</si>
  <si>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</si>
  <si>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</si>
  <si>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</si>
  <si>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</si>
  <si>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</si>
  <si>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</si>
  <si>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</si>
  <si>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</si>
  <si>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</si>
  <si>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</si>
  <si>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</si>
  <si>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</si>
  <si>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</si>
  <si>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</si>
  <si>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</si>
  <si>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</si>
  <si>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</si>
  <si>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</si>
  <si>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</si>
  <si>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</si>
  <si>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</si>
  <si>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</si>
  <si>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</si>
  <si>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</si>
  <si>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</si>
  <si>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</si>
  <si>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</si>
  <si>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</si>
  <si>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</si>
  <si>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</si>
  <si>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</si>
  <si>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</si>
  <si>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</si>
  <si>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</si>
  <si>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</si>
  <si>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</si>
  <si>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</si>
  <si>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</si>
  <si>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</si>
  <si>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</si>
  <si>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</si>
  <si>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</si>
  <si>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</si>
  <si>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</si>
  <si>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</si>
  <si>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</si>
  <si>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</si>
  <si>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</si>
  <si>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</si>
  <si>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</si>
  <si>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</si>
  <si>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</si>
  <si>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</si>
  <si>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</si>
  <si>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</si>
  <si>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</si>
  <si>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</si>
  <si>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</si>
  <si>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</si>
  <si>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</si>
  <si>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</si>
  <si>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</si>
  <si>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</si>
  <si>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</si>
  <si>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</si>
  <si>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</si>
  <si>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</si>
  <si>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</si>
  <si>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</si>
  <si>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</si>
  <si>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</si>
  <si>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</si>
  <si>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</si>
  <si>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</si>
  <si>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</si>
  <si>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</si>
  <si>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</si>
  <si>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</si>
  <si>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</si>
  <si>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</si>
  <si>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</si>
  <si>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</si>
  <si>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</si>
  <si>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</si>
  <si>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</si>
  <si>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</si>
  <si>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</si>
  <si>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</si>
  <si>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</si>
  <si>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</si>
  <si>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</si>
  <si>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</si>
  <si>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</si>
  <si>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</si>
  <si>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</si>
  <si>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</si>
  <si>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</si>
  <si>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</si>
  <si>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</si>
  <si>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</si>
  <si>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</si>
  <si>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</si>
  <si>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</si>
  <si>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</si>
  <si>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</si>
  <si>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</si>
  <si>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</si>
  <si>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</si>
  <si>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</si>
  <si>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</si>
  <si>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</si>
  <si>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</si>
  <si>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</si>
  <si>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</si>
  <si>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</si>
  <si>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</si>
  <si>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</si>
  <si>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</si>
  <si>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</si>
  <si>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</si>
  <si>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</si>
  <si>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</si>
  <si>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</si>
  <si>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</si>
  <si>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</si>
  <si>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</si>
  <si>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</si>
  <si>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</si>
  <si>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</si>
  <si>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</si>
  <si>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</si>
  <si>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</si>
  <si>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</si>
  <si>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</si>
  <si>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</si>
  <si>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</si>
  <si>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</si>
  <si>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</si>
  <si>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</si>
  <si>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</si>
  <si>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</si>
  <si>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</si>
  <si>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</si>
  <si>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</si>
  <si>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</si>
  <si>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</si>
  <si>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</si>
  <si>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</si>
  <si>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</si>
  <si>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</si>
  <si>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</si>
  <si>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</si>
  <si>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</si>
  <si>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</si>
  <si>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</si>
  <si>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</si>
  <si>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</si>
  <si>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</si>
  <si>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</si>
  <si>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</si>
  <si>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</si>
  <si>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</si>
  <si>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</si>
  <si>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</si>
  <si>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</si>
  <si>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</si>
  <si>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</si>
  <si>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</si>
  <si>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</si>
  <si>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</si>
  <si>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</si>
  <si>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</si>
  <si>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</si>
  <si>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</si>
  <si>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</si>
  <si>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</si>
  <si>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</si>
  <si>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</si>
  <si>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</si>
  <si>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</si>
  <si>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</si>
  <si>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</si>
  <si>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</si>
  <si>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</si>
  <si>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</si>
  <si>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</si>
  <si>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</si>
  <si>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</si>
  <si>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</si>
  <si>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</si>
  <si>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</si>
  <si>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</si>
  <si>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</si>
  <si>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</si>
  <si>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</si>
  <si>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</si>
  <si>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</si>
  <si>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</si>
  <si>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</si>
  <si>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</si>
  <si>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</si>
  <si>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</si>
  <si>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</si>
  <si>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</si>
  <si>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</si>
  <si>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</si>
  <si>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</si>
  <si>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</si>
  <si>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</si>
  <si>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</si>
  <si>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</si>
  <si>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</si>
  <si>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</si>
  <si>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</si>
  <si>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</si>
  <si>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</si>
  <si>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</si>
  <si>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</si>
  <si>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</si>
  <si>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</si>
  <si>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</si>
  <si>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</si>
  <si>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</si>
  <si>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</si>
  <si>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</si>
  <si>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</si>
  <si>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</si>
  <si>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</si>
  <si>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</si>
  <si>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</si>
  <si>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</si>
  <si>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</si>
  <si>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</si>
  <si>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</si>
  <si>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</si>
  <si>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</si>
  <si>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</si>
  <si>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</si>
  <si>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</si>
  <si>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</si>
  <si>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</si>
  <si>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</si>
  <si>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</si>
  <si>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</si>
  <si>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</si>
  <si>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</si>
  <si>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</si>
  <si>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</si>
  <si>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</si>
  <si>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</si>
  <si>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</si>
  <si>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</si>
  <si>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</si>
  <si>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</si>
  <si>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</si>
  <si>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</si>
  <si>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</si>
  <si>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</si>
  <si>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</si>
  <si>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</si>
  <si>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</si>
  <si>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</si>
  <si>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</si>
  <si>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</si>
  <si>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</si>
  <si>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</si>
  <si>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</si>
  <si>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</si>
  <si>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</si>
  <si>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</si>
  <si>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</si>
  <si>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</si>
  <si>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</si>
  <si>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</si>
  <si>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</si>
  <si>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</si>
  <si>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</si>
  <si>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</si>
  <si>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</si>
  <si>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</si>
  <si>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</si>
  <si>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</si>
  <si>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</si>
  <si>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</si>
  <si>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</si>
  <si>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</si>
  <si>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</si>
  <si>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</si>
  <si>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</si>
  <si>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</si>
  <si>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</si>
  <si>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</si>
  <si>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</si>
  <si>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</si>
  <si>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</si>
  <si>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</si>
  <si>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</si>
  <si>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</si>
  <si>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</si>
  <si>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</si>
  <si>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</si>
  <si>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</si>
  <si>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</si>
  <si>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</si>
  <si>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</si>
  <si>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</si>
  <si>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</si>
  <si>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</si>
  <si>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</si>
  <si>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</si>
  <si>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</si>
  <si>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</si>
  <si>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</si>
  <si>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</si>
  <si>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</si>
  <si>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</si>
  <si>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</si>
  <si>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</si>
  <si>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</si>
  <si>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</si>
  <si>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</si>
  <si>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</si>
  <si>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</si>
  <si>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</si>
  <si>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</si>
  <si>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</si>
  <si>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</si>
  <si>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</si>
  <si>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</si>
  <si>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</si>
  <si>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</si>
  <si>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</si>
  <si>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</si>
  <si>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</si>
  <si>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</si>
  <si>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</si>
  <si>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</si>
  <si>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</si>
  <si>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</si>
  <si>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</si>
  <si>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</si>
  <si>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</si>
  <si>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</si>
  <si>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</si>
  <si>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</si>
  <si>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</si>
  <si>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</si>
  <si>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</si>
  <si>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</si>
  <si>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</si>
  <si>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</si>
  <si>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</si>
  <si>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</si>
  <si>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</si>
  <si>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</si>
  <si>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</si>
  <si>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</si>
  <si>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</si>
  <si>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</si>
  <si>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</si>
  <si>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</si>
  <si>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</si>
  <si>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</si>
  <si>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</si>
  <si>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</si>
  <si>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</si>
  <si>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</si>
  <si>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</si>
  <si>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</si>
  <si>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</si>
  <si>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</si>
  <si>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</si>
  <si>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</si>
  <si>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</si>
  <si>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</si>
  <si>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</si>
  <si>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</si>
  <si>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</si>
  <si>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</si>
  <si>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</si>
  <si>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</si>
  <si>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</si>
  <si>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</si>
  <si>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</si>
  <si>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</si>
  <si>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</si>
  <si>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</si>
  <si>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</si>
  <si>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</si>
  <si>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</si>
  <si>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</si>
  <si>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</si>
  <si>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</si>
  <si>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</si>
  <si>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</si>
  <si>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</si>
  <si>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</si>
  <si>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</si>
  <si>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</si>
  <si>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</si>
  <si>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</si>
  <si>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</si>
  <si>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</si>
  <si>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</si>
  <si>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</si>
  <si>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</si>
  <si>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</si>
  <si>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</si>
  <si>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</si>
  <si>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</si>
  <si>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</si>
  <si>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</si>
  <si>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</si>
  <si>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</si>
  <si>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</si>
  <si>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</si>
  <si>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</si>
  <si>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</si>
  <si>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</si>
  <si>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</si>
  <si>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</si>
  <si>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</si>
  <si>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</si>
  <si>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</si>
  <si>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</si>
  <si>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</si>
  <si>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</si>
  <si>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</si>
  <si>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</si>
  <si>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</si>
  <si>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</si>
  <si>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</si>
  <si>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</si>
  <si>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</si>
  <si>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</si>
  <si>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</si>
  <si>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</si>
  <si>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</si>
  <si>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</si>
  <si>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</si>
  <si>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</si>
  <si>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</si>
  <si>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</si>
  <si>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</si>
  <si>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</si>
  <si>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</si>
  <si>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</si>
  <si>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</si>
  <si>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</si>
  <si>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</si>
  <si>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</si>
  <si>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</si>
  <si>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</si>
  <si>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</si>
  <si>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</si>
  <si>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</si>
  <si>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</si>
  <si>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</si>
  <si>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</si>
  <si>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</si>
  <si>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</si>
  <si>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</si>
  <si>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</si>
  <si>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</si>
  <si>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</si>
  <si>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</si>
  <si>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</si>
  <si>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</si>
  <si>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</si>
  <si>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</si>
  <si>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</si>
  <si>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</si>
  <si>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</si>
  <si>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</si>
  <si>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</si>
  <si>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</si>
  <si>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</si>
  <si>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</si>
  <si>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</si>
  <si>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</si>
  <si>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</si>
  <si>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</si>
  <si>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</si>
  <si>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</si>
  <si>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</si>
  <si>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</si>
  <si>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</si>
  <si>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</si>
  <si>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</si>
  <si>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</si>
  <si>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</si>
  <si>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</si>
  <si>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</si>
  <si>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</si>
  <si>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</si>
  <si>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</si>
  <si>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</si>
  <si>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</si>
  <si>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</si>
  <si>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</si>
  <si>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</si>
  <si>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</si>
  <si>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</si>
  <si>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</si>
  <si>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</si>
  <si>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</si>
  <si>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</si>
  <si>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</si>
  <si>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</si>
  <si>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</si>
  <si>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</si>
  <si>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</si>
  <si>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</si>
  <si>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</si>
  <si>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</si>
  <si>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</si>
  <si>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</si>
  <si>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</si>
  <si>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</si>
  <si>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</si>
  <si>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</si>
  <si>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</si>
  <si>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</si>
  <si>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</si>
  <si>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</si>
  <si>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</si>
  <si>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</si>
  <si>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</si>
  <si>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</si>
  <si>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</si>
  <si>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</si>
  <si>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</si>
  <si>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</si>
  <si>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</si>
  <si>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</si>
  <si>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</si>
  <si>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</si>
  <si>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</si>
  <si>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</si>
  <si>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</si>
  <si>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</si>
  <si>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</si>
  <si>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</si>
  <si>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</si>
  <si>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</si>
  <si>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</si>
  <si>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</si>
  <si>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</si>
  <si>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</si>
  <si>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</si>
  <si>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</si>
  <si>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</si>
  <si>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</si>
  <si>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</si>
  <si>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</si>
  <si>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</si>
  <si>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</si>
  <si>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</si>
  <si>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</si>
  <si>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</si>
  <si>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</si>
  <si>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</si>
  <si>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</si>
  <si>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</si>
  <si>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</si>
  <si>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</si>
  <si>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</si>
  <si>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</si>
  <si>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</si>
  <si>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</si>
  <si>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</si>
  <si>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</si>
  <si>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</si>
  <si>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</si>
  <si>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</si>
  <si>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</si>
  <si>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</si>
  <si>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</si>
  <si>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</si>
  <si>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</si>
  <si>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</si>
  <si>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</si>
  <si>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</si>
  <si>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</si>
  <si>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</si>
  <si>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</si>
  <si>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</si>
  <si>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</si>
  <si>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</si>
  <si>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</si>
  <si>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</si>
  <si>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</si>
  <si>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</si>
  <si>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</si>
  <si>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</si>
  <si>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</si>
  <si>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</si>
  <si>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</si>
  <si>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</si>
  <si>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</si>
  <si>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</si>
  <si>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</si>
  <si>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</si>
  <si>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</si>
  <si>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</si>
  <si>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</si>
  <si>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</si>
  <si>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</si>
  <si>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</si>
  <si>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</si>
  <si>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</si>
  <si>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</si>
  <si>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</si>
  <si>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</si>
  <si>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</si>
  <si>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</si>
  <si>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</si>
  <si>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</si>
  <si>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</si>
  <si>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</si>
  <si>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</si>
  <si>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</si>
  <si>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</si>
  <si>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</si>
  <si>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</si>
  <si>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</si>
  <si>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</si>
  <si>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</si>
  <si>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</si>
  <si>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</si>
  <si>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</si>
  <si>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</si>
  <si>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</si>
  <si>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</si>
  <si>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</si>
  <si>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</si>
  <si>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</si>
  <si>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</si>
  <si>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</si>
  <si>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</si>
  <si>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</si>
  <si>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</si>
  <si>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</si>
  <si>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</si>
  <si>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</si>
  <si>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</si>
  <si>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</si>
  <si>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</si>
  <si>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</si>
  <si>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</si>
  <si>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</si>
  <si>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</si>
  <si>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</si>
  <si>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</si>
  <si>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</si>
  <si>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</si>
  <si>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</si>
  <si>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</si>
  <si>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</si>
  <si>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</si>
  <si>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</si>
  <si>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</si>
  <si>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</si>
  <si>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</si>
  <si>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</si>
  <si>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</si>
  <si>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</si>
  <si>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</si>
  <si>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</si>
  <si>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</si>
  <si>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</si>
  <si>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</si>
  <si>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</si>
  <si>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</si>
  <si>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</si>
  <si>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</si>
  <si>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</si>
  <si>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</si>
  <si>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</si>
  <si>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</si>
  <si>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</si>
  <si>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</si>
  <si>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</si>
  <si>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</si>
  <si>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</si>
  <si>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</si>
  <si>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</si>
  <si>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</si>
  <si>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</si>
  <si>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</si>
  <si>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</si>
  <si>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</si>
  <si>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</si>
  <si>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</si>
  <si>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</si>
  <si>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</si>
  <si>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</si>
  <si>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</si>
  <si>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</si>
  <si>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</si>
  <si>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</si>
  <si>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</si>
  <si>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</si>
  <si>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</si>
  <si>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</si>
  <si>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</si>
  <si>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</si>
  <si>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</si>
  <si>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</si>
  <si>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</si>
  <si>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</si>
  <si>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</si>
  <si>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</si>
  <si>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</si>
  <si>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</si>
  <si>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</si>
  <si>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</si>
  <si>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</si>
  <si>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</si>
  <si>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</si>
  <si>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</si>
  <si>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</si>
  <si>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</si>
  <si>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</si>
  <si>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</si>
  <si>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</si>
  <si>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</si>
  <si>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</si>
  <si>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</si>
  <si>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</si>
  <si>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</si>
  <si>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</si>
  <si>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</si>
  <si>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</si>
  <si>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</si>
  <si>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</si>
  <si>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</si>
  <si>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</si>
  <si>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</si>
  <si>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</si>
  <si>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</si>
  <si>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</si>
  <si>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</si>
  <si>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</si>
  <si>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</si>
  <si>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</si>
  <si>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</si>
  <si>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</si>
  <si>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</si>
  <si>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</si>
  <si>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</si>
  <si>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</si>
  <si>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</si>
  <si>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</si>
  <si>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</si>
  <si>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</si>
  <si>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</si>
  <si>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</si>
  <si>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</si>
  <si>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</si>
  <si>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</si>
  <si>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</si>
  <si>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</si>
  <si>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</si>
  <si>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</si>
  <si>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</si>
  <si>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</si>
  <si>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</si>
  <si>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</si>
  <si>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</si>
  <si>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</si>
  <si>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</si>
  <si>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</si>
  <si>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</si>
  <si>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</si>
  <si>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</si>
  <si>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</si>
  <si>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</si>
  <si>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</si>
  <si>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</si>
  <si>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</si>
  <si>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</si>
  <si>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</si>
  <si>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</si>
  <si>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</si>
  <si>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</si>
  <si>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</si>
  <si>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</si>
  <si>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</si>
  <si>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</si>
  <si>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</si>
  <si>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</si>
  <si>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</si>
  <si>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</si>
  <si>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</si>
  <si>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</si>
  <si>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</si>
  <si>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</si>
  <si>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</si>
  <si>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</si>
  <si>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</si>
  <si>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</si>
  <si>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</si>
  <si>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</si>
  <si>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</si>
  <si>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</si>
  <si>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</si>
  <si>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</si>
  <si>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</si>
  <si>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</si>
  <si>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</si>
  <si>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</si>
  <si>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</si>
  <si>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</si>
  <si>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</si>
  <si>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</si>
  <si>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</si>
  <si>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</si>
  <si>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</si>
  <si>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</si>
  <si>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</si>
  <si>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</si>
  <si>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</si>
  <si>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</si>
  <si>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</si>
  <si>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</si>
  <si>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</si>
  <si>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</si>
  <si>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</si>
  <si>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</si>
  <si>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</si>
  <si>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</si>
  <si>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</si>
  <si>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</si>
  <si>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</si>
  <si>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</si>
  <si>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</si>
  <si>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</si>
  <si>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</si>
  <si>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</si>
  <si>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</si>
  <si>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</si>
  <si>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</si>
  <si>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</si>
  <si>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</si>
  <si>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</si>
  <si>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</si>
  <si>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</si>
  <si>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</si>
  <si>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</si>
  <si>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</si>
  <si>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</si>
  <si>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</si>
  <si>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</si>
  <si>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</si>
  <si>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</si>
  <si>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</si>
  <si>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</si>
  <si>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</si>
  <si>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</si>
  <si>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</si>
  <si>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</si>
  <si>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</si>
  <si>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</si>
  <si>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</si>
  <si>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</si>
  <si>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</si>
  <si>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</si>
  <si>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</si>
  <si>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</si>
  <si>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</si>
  <si>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</si>
  <si>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</si>
  <si>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</si>
  <si>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</si>
  <si>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</si>
  <si>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</si>
  <si>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</si>
  <si>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</si>
  <si>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</si>
  <si>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</si>
  <si>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</si>
  <si>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</si>
  <si>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</si>
  <si>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</si>
  <si>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</si>
  <si>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</si>
  <si>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</si>
  <si>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</si>
  <si>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</si>
  <si>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</si>
  <si>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</si>
  <si>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</si>
  <si>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</si>
  <si>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</si>
  <si>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</si>
  <si>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</si>
  <si>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</si>
  <si>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</si>
  <si>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</si>
  <si>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</si>
  <si>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</si>
  <si>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</si>
  <si>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</si>
  <si>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</si>
  <si>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</si>
  <si>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</si>
  <si>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</si>
  <si>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</si>
  <si>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</si>
  <si>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</si>
  <si>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</si>
  <si>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</si>
  <si>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</si>
  <si>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</si>
  <si>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</si>
  <si>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</si>
  <si>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</si>
  <si>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</si>
  <si>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</si>
  <si>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</si>
  <si>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</si>
  <si>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</si>
  <si>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</si>
  <si>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</si>
  <si>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</si>
  <si>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</si>
  <si>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</si>
  <si>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</si>
  <si>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</si>
  <si>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</si>
  <si>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</si>
  <si>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</si>
  <si>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</si>
  <si>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</si>
  <si>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</si>
  <si>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</si>
  <si>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</si>
  <si>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</si>
  <si>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</si>
  <si>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</si>
  <si>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</si>
  <si>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</si>
  <si>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</si>
  <si>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</si>
  <si>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</si>
  <si>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</si>
  <si>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</si>
  <si>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</si>
  <si>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</si>
  <si>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</si>
  <si>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</si>
  <si>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</si>
  <si>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</si>
  <si>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</si>
  <si>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</si>
  <si>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</si>
  <si>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</si>
  <si>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</si>
  <si>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</si>
  <si>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</si>
  <si>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</si>
  <si>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</si>
  <si>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</si>
  <si>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</si>
  <si>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</si>
  <si>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</si>
  <si>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</si>
  <si>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</si>
  <si>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</si>
  <si>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</si>
  <si>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</si>
  <si>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</si>
  <si>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</si>
  <si>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</si>
  <si>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</si>
  <si>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</si>
  <si>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</si>
  <si>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</si>
  <si>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</si>
  <si>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</si>
  <si>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</si>
  <si>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</si>
  <si>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</si>
  <si>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</si>
  <si>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</si>
  <si>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</si>
  <si>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</si>
  <si>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</si>
  <si>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</si>
  <si>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</si>
  <si>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</si>
  <si>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</si>
  <si>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</si>
  <si>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</si>
  <si>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</si>
  <si>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</si>
  <si>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</si>
  <si>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</si>
  <si>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</si>
  <si>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</si>
  <si>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</si>
  <si>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</si>
  <si>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</si>
  <si>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</si>
  <si>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</si>
  <si>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</si>
  <si>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</si>
  <si>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</si>
  <si>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</si>
  <si>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</si>
  <si>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</si>
  <si>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</si>
  <si>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</si>
  <si>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</si>
  <si>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</si>
  <si>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</si>
  <si>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</si>
  <si>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</si>
  <si>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</si>
  <si>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</si>
  <si>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</si>
  <si>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</si>
  <si>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</si>
  <si>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</si>
  <si>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</si>
  <si>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</si>
  <si>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</si>
  <si>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</si>
  <si>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</si>
  <si>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</si>
  <si>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</si>
  <si>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</si>
  <si>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</si>
  <si>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</si>
  <si>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</si>
  <si>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</si>
  <si>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</si>
  <si>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</si>
  <si>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</si>
  <si>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</si>
  <si>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</si>
  <si>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</si>
  <si>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</si>
  <si>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</si>
  <si>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</si>
  <si>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</si>
  <si>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</si>
  <si>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</si>
  <si>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</si>
  <si>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</si>
  <si>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</si>
  <si>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</si>
  <si>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</si>
  <si>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</si>
  <si>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</si>
  <si>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</si>
  <si>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</si>
  <si>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</si>
  <si>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</si>
  <si>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</si>
  <si>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</si>
  <si>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</si>
  <si>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</si>
  <si>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</si>
  <si>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</si>
  <si>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</si>
  <si>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</si>
  <si>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</si>
  <si>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</si>
  <si>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</si>
  <si>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</si>
  <si>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</si>
  <si>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</si>
  <si>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</si>
  <si>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</si>
  <si>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</si>
  <si>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</si>
  <si>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</si>
  <si>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</si>
  <si>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</si>
  <si>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</si>
  <si>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</si>
  <si>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</si>
  <si>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</si>
  <si>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</si>
  <si>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</si>
  <si>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</si>
  <si>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</si>
  <si>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</si>
  <si>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</si>
  <si>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</si>
  <si>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</si>
  <si>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</si>
  <si>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</si>
  <si>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</si>
  <si>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</si>
  <si>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</si>
  <si>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</si>
  <si>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</si>
  <si>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</si>
  <si>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</si>
  <si>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</si>
  <si>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</si>
  <si>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</si>
  <si>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</si>
  <si>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</si>
  <si>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</si>
  <si>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</si>
  <si>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</si>
  <si>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</si>
  <si>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</si>
  <si>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</si>
  <si>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</si>
  <si>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</si>
  <si>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</si>
  <si>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</si>
  <si>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</si>
  <si>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</si>
  <si>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</si>
  <si>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</si>
  <si>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</si>
  <si>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</si>
  <si>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</si>
  <si>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</si>
  <si>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</si>
  <si>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</si>
  <si>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</si>
  <si>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</si>
  <si>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</si>
  <si>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</si>
  <si>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</si>
  <si>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</si>
  <si>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</si>
  <si>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</si>
  <si>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</si>
  <si>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</si>
  <si>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</si>
  <si>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</si>
  <si>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</si>
  <si>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</si>
  <si>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</si>
  <si>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</si>
  <si>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</si>
  <si>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</si>
  <si>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</si>
  <si>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</si>
  <si>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</si>
  <si>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</si>
  <si>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</si>
  <si>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</si>
  <si>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</si>
  <si>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</si>
  <si>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</si>
  <si>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</si>
  <si>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</si>
  <si>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</si>
  <si>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</si>
  <si>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</si>
  <si>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</si>
  <si>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</si>
  <si>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</si>
  <si>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</si>
  <si>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</si>
  <si>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</si>
  <si>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</si>
  <si>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</si>
  <si>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</si>
  <si>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</si>
  <si>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</si>
  <si>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</si>
  <si>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</si>
  <si>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</si>
  <si>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</si>
  <si>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</si>
  <si>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</si>
  <si>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</si>
  <si>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</si>
  <si>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</si>
  <si>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</si>
  <si>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</si>
  <si>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</si>
  <si>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</si>
  <si>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</si>
  <si>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</si>
  <si>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</si>
  <si>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</si>
  <si>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</si>
  <si>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</si>
  <si>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</si>
  <si>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</si>
  <si>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</si>
  <si>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</si>
  <si>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</si>
  <si>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</si>
  <si>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</si>
  <si>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</si>
  <si>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</si>
  <si>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</si>
  <si>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</si>
  <si>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</si>
  <si>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</si>
  <si>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</si>
  <si>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</si>
  <si>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</si>
  <si>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</si>
  <si>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</si>
  <si>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</si>
  <si>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</si>
  <si>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</si>
  <si>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</si>
  <si>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</si>
  <si>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</si>
  <si>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</si>
  <si>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</si>
  <si>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</si>
  <si>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</si>
  <si>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</si>
  <si>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</si>
  <si>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</si>
  <si>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</si>
  <si>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</si>
  <si>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</si>
  <si>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</si>
  <si>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</si>
  <si>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</si>
  <si>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</si>
  <si>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</si>
  <si>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</si>
  <si>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</si>
  <si>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</si>
  <si>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</si>
  <si>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</si>
  <si>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</si>
  <si>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</si>
  <si>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</si>
  <si>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</si>
  <si>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</si>
  <si>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</si>
  <si>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</si>
  <si>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</si>
  <si>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</si>
  <si>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</si>
  <si>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</si>
  <si>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</si>
  <si>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</si>
  <si>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</si>
  <si>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</si>
  <si>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</si>
  <si>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</si>
  <si>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</si>
  <si>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</si>
  <si>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</si>
  <si>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</si>
  <si>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</si>
  <si>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</si>
  <si>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</si>
  <si>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</si>
  <si>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</si>
  <si>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</si>
  <si>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</si>
  <si>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</si>
  <si>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</si>
  <si>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</si>
  <si>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</si>
  <si>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</si>
  <si>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</si>
  <si>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</si>
  <si>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</si>
  <si>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</si>
  <si>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</si>
  <si>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</si>
  <si>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</si>
  <si>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</si>
  <si>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</si>
  <si>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</si>
  <si>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</si>
  <si>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</si>
  <si>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</si>
  <si>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</si>
  <si>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</si>
  <si>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</si>
  <si>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</si>
  <si>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</si>
  <si>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</si>
  <si>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</si>
  <si>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</si>
  <si>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</si>
  <si>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</si>
  <si>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</si>
  <si>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</si>
  <si>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</si>
  <si>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</si>
  <si>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</si>
  <si>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</si>
  <si>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</si>
  <si>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</si>
  <si>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</si>
  <si>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</si>
  <si>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</si>
  <si>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</si>
  <si>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</si>
  <si>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</si>
  <si>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</si>
  <si>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</si>
  <si>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</si>
  <si>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</si>
  <si>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</si>
  <si>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</si>
  <si>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</si>
  <si>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</si>
  <si>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</si>
  <si>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</si>
  <si>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</si>
  <si>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</si>
  <si>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</si>
  <si>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</si>
  <si>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</si>
  <si>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</si>
  <si>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</si>
  <si>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</si>
  <si>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</si>
  <si>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</si>
  <si>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</si>
  <si>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</si>
  <si>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</si>
  <si>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</si>
  <si>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</si>
  <si>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</si>
  <si>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</si>
  <si>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</si>
  <si>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</si>
  <si>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</si>
  <si>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</si>
  <si>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</si>
  <si>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</si>
  <si>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</si>
  <si>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</si>
  <si>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</si>
  <si>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</si>
  <si>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</si>
  <si>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</si>
  <si>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</si>
  <si>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</si>
  <si>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</si>
  <si>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</si>
  <si>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</si>
  <si>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</si>
  <si>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</si>
  <si>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</si>
  <si>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</si>
  <si>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</si>
  <si>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</si>
  <si>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</si>
  <si>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</si>
  <si>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</si>
  <si>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</si>
  <si>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</si>
  <si>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</si>
  <si>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</si>
  <si>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</si>
  <si>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</si>
  <si>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</si>
  <si>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</si>
  <si>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</si>
  <si>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</si>
  <si>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</si>
  <si>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</si>
  <si>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</si>
  <si>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</si>
  <si>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</si>
  <si>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</si>
  <si>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</si>
  <si>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</si>
  <si>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</si>
  <si>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</si>
  <si>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</si>
  <si>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</si>
  <si>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</si>
  <si>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</si>
  <si>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</si>
  <si>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</si>
  <si>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</si>
  <si>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</si>
  <si>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</si>
  <si>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</si>
  <si>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</si>
  <si>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</si>
  <si>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</si>
  <si>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</si>
  <si>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</si>
  <si>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</si>
  <si>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</si>
  <si>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</si>
  <si>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</si>
  <si>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</si>
  <si>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</si>
  <si>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</si>
  <si>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</si>
  <si>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</si>
  <si>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</si>
  <si>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</si>
  <si>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</si>
  <si>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</si>
  <si>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</si>
  <si>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</si>
  <si>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</si>
  <si>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</si>
  <si>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</si>
  <si>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</si>
  <si>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</si>
  <si>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</si>
  <si>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</si>
  <si>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</si>
  <si>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</si>
  <si>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</si>
  <si>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</si>
  <si>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</si>
  <si>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</si>
  <si>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</si>
  <si>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</si>
  <si>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</si>
  <si>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</si>
  <si>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</si>
  <si>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</si>
  <si>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</si>
  <si>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</si>
  <si>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</si>
  <si>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</si>
  <si>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</si>
  <si>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</si>
  <si>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</si>
  <si>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</si>
  <si>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</si>
  <si>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</si>
  <si>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</si>
  <si>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</si>
  <si>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</si>
  <si>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</si>
  <si>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</si>
  <si>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</si>
  <si>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</si>
  <si>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</si>
  <si>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</si>
  <si>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</si>
  <si>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</si>
  <si>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</si>
  <si>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</si>
  <si>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</si>
  <si>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</si>
  <si>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</si>
  <si>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</si>
  <si>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</si>
  <si>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</si>
  <si>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</si>
  <si>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</si>
  <si>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</si>
  <si>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</si>
  <si>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</si>
  <si>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</si>
  <si>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</si>
  <si>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</si>
  <si>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</si>
  <si>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</si>
  <si>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</si>
  <si>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</si>
  <si>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</si>
  <si>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</si>
  <si>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</si>
  <si>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</si>
  <si>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</si>
  <si>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</si>
  <si>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</si>
  <si>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</si>
  <si>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</si>
  <si>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</si>
  <si>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</si>
  <si>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</si>
  <si>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</si>
  <si>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</si>
  <si>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</si>
  <si>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</si>
  <si>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</si>
  <si>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</si>
  <si>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</si>
  <si>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</si>
  <si>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</si>
  <si>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</si>
  <si>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</si>
  <si>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</si>
  <si>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</si>
  <si>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</si>
  <si>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</si>
  <si>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</si>
  <si>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</si>
  <si>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</si>
  <si>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</si>
  <si>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</si>
  <si>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</si>
  <si>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</si>
  <si>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</si>
  <si>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</si>
  <si>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</si>
  <si>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</si>
  <si>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</si>
  <si>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</si>
  <si>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</si>
  <si>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</si>
  <si>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</si>
  <si>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</si>
  <si>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</si>
  <si>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</si>
  <si>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</si>
  <si>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</si>
  <si>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</si>
  <si>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</si>
  <si>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</si>
  <si>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</si>
  <si>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</si>
  <si>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</si>
  <si>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</si>
  <si>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</si>
  <si>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</si>
  <si>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</si>
  <si>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</si>
  <si>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</si>
  <si>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</si>
  <si>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</si>
  <si>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</si>
  <si>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</si>
  <si>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</si>
  <si>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</si>
  <si>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</si>
  <si>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</si>
  <si>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</si>
  <si>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</si>
  <si>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</si>
  <si>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</si>
  <si>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</si>
  <si>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</si>
  <si>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</si>
  <si>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</si>
  <si>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</si>
  <si>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</si>
  <si>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</si>
  <si>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</si>
  <si>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</si>
  <si>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</si>
  <si>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</si>
  <si>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</si>
  <si>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</si>
  <si>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</si>
  <si>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</si>
  <si>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</si>
  <si>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</si>
  <si>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</si>
  <si>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</si>
  <si>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</si>
  <si>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</si>
  <si>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</si>
  <si>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</si>
  <si>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</si>
  <si>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</si>
  <si>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</si>
  <si>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</si>
  <si>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</si>
  <si>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</si>
  <si>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</si>
  <si>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</si>
  <si>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</si>
  <si>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</si>
  <si>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</si>
  <si>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</si>
  <si>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</si>
  <si>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</si>
  <si>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</si>
  <si>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</si>
  <si>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</si>
  <si>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</si>
  <si>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</si>
  <si>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</si>
  <si>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</si>
  <si>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</si>
  <si>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</si>
  <si>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</si>
  <si>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</si>
  <si>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</si>
  <si>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</si>
  <si>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</si>
  <si>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</si>
  <si>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</si>
  <si>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</si>
  <si>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</si>
  <si>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</si>
  <si>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</si>
  <si>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</si>
  <si>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</si>
  <si>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</si>
  <si>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</si>
  <si>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</si>
  <si>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</si>
  <si>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</si>
  <si>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</si>
  <si>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</si>
  <si>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</si>
  <si>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</si>
  <si>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</si>
  <si>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</si>
  <si>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</si>
  <si>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</si>
  <si>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</si>
  <si>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</si>
  <si>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</si>
  <si>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</si>
  <si>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</si>
  <si>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</si>
  <si>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</si>
  <si>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</si>
  <si>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</si>
  <si>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</si>
  <si>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</si>
  <si>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</si>
  <si>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</si>
  <si>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</si>
  <si>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</si>
  <si>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</si>
  <si>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</si>
  <si>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</si>
  <si>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</si>
  <si>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</si>
  <si>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</si>
  <si>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</si>
  <si>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</si>
  <si>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</si>
  <si>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</si>
  <si>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</si>
  <si>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</si>
  <si>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</si>
  <si>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</si>
  <si>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</si>
  <si>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</si>
  <si>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</si>
  <si>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</si>
  <si>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</si>
  <si>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</si>
  <si>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</si>
  <si>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</si>
  <si>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</si>
  <si>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</si>
  <si>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</si>
  <si>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</si>
  <si>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</si>
  <si>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</si>
  <si>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</si>
  <si>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</si>
  <si>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</si>
  <si>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</si>
  <si>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</si>
  <si>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</si>
  <si>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</si>
  <si>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</si>
  <si>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</si>
  <si>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</si>
  <si>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</si>
  <si>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</si>
  <si>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</si>
  <si>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</si>
  <si>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</si>
  <si>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</si>
  <si>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</si>
  <si>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</si>
  <si>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</si>
  <si>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</si>
  <si>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</si>
  <si>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</si>
  <si>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</si>
  <si>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</si>
  <si>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</si>
  <si>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</si>
  <si>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</si>
  <si>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</si>
  <si>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</si>
  <si>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</si>
  <si>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</si>
  <si>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</si>
  <si>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</si>
  <si>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</si>
  <si>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</si>
  <si>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</si>
  <si>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</si>
  <si>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</si>
  <si>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</si>
  <si>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</si>
  <si>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</si>
  <si>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</si>
  <si>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</si>
  <si>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</si>
  <si>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</si>
  <si>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</si>
  <si>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</si>
  <si>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</si>
  <si>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</si>
  <si>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</si>
  <si>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</si>
  <si>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</si>
  <si>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</si>
  <si>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</si>
  <si>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</si>
  <si>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</si>
  <si>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</si>
  <si>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</si>
  <si>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</si>
  <si>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</si>
  <si>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</si>
  <si>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</si>
  <si>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</si>
  <si>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</si>
  <si>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</si>
  <si>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</si>
  <si>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</si>
  <si>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</si>
  <si>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</si>
  <si>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</si>
  <si>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</si>
  <si>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</si>
  <si>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</si>
  <si>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</si>
  <si>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</si>
  <si>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</si>
  <si>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</si>
  <si>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</si>
  <si>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</si>
  <si>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</si>
  <si>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</si>
  <si>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</si>
  <si>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</si>
  <si>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</si>
  <si>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</si>
  <si>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</si>
  <si>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</si>
  <si>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</si>
  <si>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</si>
  <si>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</si>
  <si>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</si>
  <si>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</si>
  <si>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</si>
  <si>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</si>
  <si>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</si>
  <si>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</si>
  <si>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</si>
  <si>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</si>
  <si>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</si>
  <si>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</si>
  <si>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</si>
  <si>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</si>
  <si>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</si>
  <si>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</si>
  <si>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</si>
  <si>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</si>
  <si>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</si>
  <si>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</si>
  <si>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</si>
  <si>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</si>
  <si>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</si>
  <si>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</si>
  <si>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</si>
  <si>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</si>
  <si>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</si>
  <si>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</si>
  <si>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</si>
  <si>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</si>
  <si>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</si>
  <si>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</si>
  <si>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</si>
  <si>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</si>
  <si>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</si>
  <si>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</si>
  <si>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</si>
  <si>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</si>
  <si>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</si>
  <si>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</si>
  <si>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</si>
  <si>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</si>
  <si>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</si>
  <si>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</si>
  <si>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</si>
  <si>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</si>
  <si>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</si>
  <si>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</si>
  <si>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</si>
  <si>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</si>
  <si>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</si>
  <si>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</si>
  <si>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</si>
  <si>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</si>
  <si>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</si>
  <si>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</si>
  <si>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</si>
  <si>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</si>
  <si>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</si>
  <si>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</si>
  <si>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</si>
  <si>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</si>
  <si>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</si>
  <si>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</si>
  <si>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</si>
  <si>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</si>
  <si>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</si>
  <si>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</si>
  <si>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</si>
  <si>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</si>
  <si>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</si>
  <si>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</si>
  <si>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</si>
  <si>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</si>
  <si>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</si>
  <si>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</si>
  <si>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</si>
  <si>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</si>
  <si>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</si>
  <si>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</si>
  <si>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</si>
  <si>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</si>
  <si>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</si>
  <si>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</si>
  <si>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</si>
  <si>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</si>
  <si>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</si>
  <si>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</si>
  <si>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</si>
  <si>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</si>
  <si>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</si>
  <si>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</si>
  <si>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</si>
  <si>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</si>
  <si>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</si>
  <si>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</si>
  <si>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</si>
  <si>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</si>
  <si>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</si>
  <si>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</si>
  <si>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</si>
  <si>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</si>
  <si>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</si>
  <si>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</si>
  <si>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</si>
  <si>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</si>
  <si>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</si>
  <si>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</si>
  <si>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</si>
  <si>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</si>
  <si>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</si>
  <si>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</si>
  <si>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</si>
  <si>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</si>
  <si>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</si>
  <si>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</si>
  <si>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</si>
  <si>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</si>
  <si>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</si>
  <si>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</si>
  <si>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</si>
  <si>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</si>
  <si>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</si>
  <si>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</si>
  <si>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</si>
  <si>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</si>
  <si>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</si>
  <si>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</si>
  <si>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</si>
  <si>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</si>
  <si>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</si>
  <si>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</si>
  <si>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</si>
  <si>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</si>
  <si>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</si>
  <si>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</si>
  <si>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</si>
  <si>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</si>
  <si>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</si>
  <si>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</si>
  <si>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</si>
  <si>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</si>
  <si>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</si>
  <si>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</si>
  <si>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</si>
  <si>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</si>
  <si>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</si>
  <si>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</si>
  <si>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</si>
  <si>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</si>
  <si>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</si>
  <si>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</si>
  <si>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</si>
  <si>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</si>
  <si>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</si>
  <si>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</si>
  <si>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</si>
  <si>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</si>
  <si>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</si>
  <si>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</si>
  <si>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</si>
  <si>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</si>
  <si>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</si>
  <si>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</si>
  <si>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</si>
  <si>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</si>
  <si>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</si>
  <si>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</si>
  <si>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</si>
  <si>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</si>
  <si>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</si>
  <si>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</si>
  <si>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</si>
  <si>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</si>
  <si>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</si>
  <si>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</si>
  <si>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</si>
  <si>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</si>
  <si>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</si>
  <si>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</si>
  <si>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</si>
  <si>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</si>
  <si>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</si>
  <si>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</si>
  <si>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</si>
  <si>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</si>
  <si>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</si>
  <si>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</si>
  <si>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</si>
  <si>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</si>
  <si>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</si>
  <si>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</si>
  <si>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</si>
  <si>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</si>
  <si>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</si>
  <si>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</si>
  <si>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</si>
  <si>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</si>
  <si>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</si>
  <si>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</si>
  <si>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</si>
  <si>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</si>
  <si>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</si>
  <si>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</si>
  <si>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</si>
  <si>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</si>
  <si>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</si>
  <si>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</si>
  <si>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</si>
  <si>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</si>
  <si>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</si>
  <si>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</si>
  <si>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</si>
  <si>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</si>
  <si>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</si>
  <si>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</si>
  <si>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</si>
  <si>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</si>
  <si>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</si>
  <si>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</si>
  <si>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</si>
  <si>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</si>
  <si>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</si>
  <si>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</si>
  <si>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</si>
  <si>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</si>
  <si>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</si>
  <si>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</si>
  <si>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</si>
  <si>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</si>
  <si>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</si>
  <si>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</si>
  <si>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</si>
  <si>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</si>
  <si>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</si>
  <si>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</si>
  <si>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</si>
  <si>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</si>
  <si>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</si>
  <si>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</si>
  <si>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</si>
  <si>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</si>
  <si>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</si>
  <si>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</si>
  <si>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</si>
  <si>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</si>
  <si>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</si>
  <si>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</si>
  <si>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</si>
  <si>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</si>
  <si>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</si>
  <si>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</si>
  <si>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</si>
  <si>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</si>
  <si>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</si>
  <si>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</si>
  <si>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</si>
  <si>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</si>
  <si>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</si>
  <si>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</si>
  <si>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</si>
  <si>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</si>
  <si>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</si>
  <si>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</si>
  <si>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</si>
  <si>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</si>
  <si>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</si>
  <si>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</si>
  <si>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</si>
  <si>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</si>
  <si>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</si>
  <si>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</si>
  <si>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</si>
  <si>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</si>
  <si>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</si>
  <si>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</si>
  <si>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</si>
  <si>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</si>
  <si>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</si>
  <si>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</si>
  <si>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</si>
  <si>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</si>
  <si>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</si>
  <si>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</si>
  <si>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</si>
  <si>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</si>
  <si>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</si>
  <si>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</si>
  <si>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</si>
  <si>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</si>
  <si>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</si>
  <si>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</si>
  <si>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</si>
  <si>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</si>
  <si>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</si>
  <si>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</si>
  <si>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</si>
  <si>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</si>
  <si>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</si>
  <si>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</si>
  <si>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</si>
  <si>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</si>
  <si>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</si>
  <si>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</si>
  <si>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</si>
  <si>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</si>
  <si>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</si>
  <si>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</si>
  <si>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</si>
  <si>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</si>
  <si>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</si>
  <si>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</si>
  <si>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</si>
  <si>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</si>
  <si>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</si>
  <si>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</si>
  <si>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</si>
  <si>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</si>
  <si>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</si>
  <si>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</si>
  <si>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</si>
  <si>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</si>
  <si>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</si>
  <si>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</si>
  <si>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</si>
  <si>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</si>
  <si>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</si>
  <si>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</si>
  <si>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</si>
  <si>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</si>
  <si>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</si>
  <si>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</si>
  <si>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</si>
  <si>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</si>
  <si>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</si>
  <si>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</si>
  <si>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</si>
  <si>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</si>
  <si>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</si>
  <si>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</si>
  <si>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</si>
  <si>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</si>
  <si>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</si>
  <si>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</si>
  <si>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</si>
  <si>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</si>
  <si>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</si>
  <si>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</si>
  <si>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</si>
  <si>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</si>
  <si>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</si>
  <si>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</si>
  <si>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</si>
  <si>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</si>
  <si>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</si>
  <si>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</si>
  <si>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</si>
  <si>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</si>
  <si>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</si>
  <si>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</si>
  <si>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</si>
  <si>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</si>
  <si>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</si>
  <si>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</si>
  <si>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</si>
  <si>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</si>
  <si>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</si>
  <si>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</si>
  <si>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</si>
  <si>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</si>
  <si>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</si>
  <si>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</si>
  <si>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</si>
  <si>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</si>
  <si>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</si>
  <si>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</si>
  <si>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</si>
  <si>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</si>
  <si>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</si>
  <si>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</si>
  <si>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</si>
  <si>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</si>
  <si>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</si>
  <si>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</si>
  <si>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</si>
  <si>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</si>
  <si>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</si>
  <si>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</si>
  <si>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</si>
  <si>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</si>
  <si>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</si>
  <si>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</si>
  <si>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</si>
  <si>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</si>
  <si>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</si>
  <si>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</si>
  <si>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</si>
  <si>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</si>
  <si>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</si>
  <si>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</si>
  <si>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</si>
  <si>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</si>
  <si>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</si>
  <si>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</si>
  <si>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</si>
  <si>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</si>
  <si>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</si>
  <si>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</si>
  <si>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</si>
  <si>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</si>
  <si>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</si>
  <si>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</si>
  <si>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</si>
  <si>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</si>
  <si>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</si>
  <si>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</si>
  <si>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</si>
  <si>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</si>
  <si>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</si>
  <si>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</si>
  <si>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</si>
  <si>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</si>
  <si>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</si>
  <si>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</si>
  <si>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</si>
  <si>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</si>
  <si>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</si>
  <si>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</si>
  <si>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</si>
  <si>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</si>
  <si>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</si>
  <si>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</si>
  <si>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</si>
  <si>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</si>
  <si>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</si>
  <si>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</si>
  <si>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</si>
  <si>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</si>
  <si>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</si>
  <si>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</si>
  <si>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</si>
  <si>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</si>
  <si>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</si>
  <si>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</si>
  <si>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</si>
  <si>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</si>
  <si>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</si>
  <si>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</si>
  <si>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</si>
  <si>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</si>
  <si>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</si>
  <si>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</si>
  <si>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</si>
  <si>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</si>
  <si>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</si>
  <si>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</si>
  <si>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</si>
  <si>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</si>
  <si>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</si>
  <si>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</si>
  <si>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</si>
  <si>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</si>
  <si>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</si>
  <si>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</si>
  <si>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</si>
  <si>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</si>
  <si>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</si>
  <si>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</si>
  <si>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</si>
  <si>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</si>
  <si>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</si>
  <si>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</si>
  <si>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</si>
  <si>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</si>
  <si>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</si>
  <si>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</si>
  <si>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</si>
  <si>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</si>
  <si>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</si>
  <si>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</si>
  <si>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</si>
  <si>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</si>
  <si>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</si>
  <si>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</si>
  <si>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</si>
  <si>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</si>
  <si>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</si>
  <si>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</si>
  <si>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</si>
  <si>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</si>
  <si>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</si>
  <si>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</si>
  <si>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</si>
  <si>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</si>
  <si>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</si>
  <si>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</si>
  <si>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</si>
  <si>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</si>
  <si>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</si>
  <si>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</si>
  <si>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</si>
  <si>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</si>
  <si>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</si>
  <si>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</si>
  <si>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</si>
  <si>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</si>
  <si>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</si>
  <si>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</si>
  <si>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</si>
  <si>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</si>
  <si>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</si>
  <si>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</si>
  <si>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</si>
  <si>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</si>
  <si>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</si>
  <si>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</si>
  <si>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</si>
  <si>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</si>
  <si>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</si>
  <si>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</si>
  <si>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</si>
  <si>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</si>
  <si>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</si>
  <si>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</si>
  <si>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</si>
  <si>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</si>
  <si>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</si>
  <si>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</si>
  <si>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</si>
  <si>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</si>
  <si>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</si>
  <si>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</si>
  <si>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</si>
  <si>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</si>
  <si>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</si>
  <si>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</si>
  <si>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</si>
  <si>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</si>
  <si>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</si>
  <si>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</si>
  <si>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</si>
  <si>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</si>
  <si>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</si>
  <si>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</si>
  <si>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</si>
  <si>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</si>
  <si>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</si>
  <si>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</si>
  <si>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</si>
  <si>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</si>
  <si>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</si>
  <si>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</si>
  <si>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</si>
  <si>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</si>
  <si>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</si>
  <si>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</si>
  <si>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</si>
  <si>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</si>
  <si>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</si>
  <si>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</si>
  <si>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</si>
  <si>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</si>
  <si>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</si>
  <si>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</si>
  <si>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</si>
  <si>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</si>
  <si>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</si>
  <si>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</si>
  <si>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</si>
  <si>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</si>
  <si>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</si>
  <si>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</si>
  <si>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</si>
  <si>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</si>
  <si>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</si>
  <si>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</si>
  <si>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</si>
  <si>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</si>
  <si>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</si>
  <si>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</si>
  <si>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</si>
  <si>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</si>
  <si>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</si>
  <si>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</si>
  <si>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</si>
  <si>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</si>
  <si>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</si>
  <si>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</si>
  <si>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</si>
  <si>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</si>
  <si>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</si>
  <si>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</si>
  <si>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</si>
  <si>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</si>
  <si>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</si>
  <si>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</si>
  <si>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</si>
  <si>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</si>
  <si>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</si>
  <si>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</si>
  <si>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</si>
  <si>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</si>
  <si>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</si>
  <si>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</si>
  <si>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</si>
  <si>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</si>
  <si>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</si>
  <si>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</si>
  <si>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</si>
  <si>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</si>
  <si>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</si>
  <si>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</si>
  <si>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</si>
  <si>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</si>
  <si>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</si>
  <si>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</si>
  <si>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</si>
  <si>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</si>
  <si>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</si>
  <si>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</si>
  <si>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</si>
  <si>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</si>
  <si>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</si>
  <si>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</si>
  <si>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</si>
  <si>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</si>
  <si>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</si>
  <si>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</si>
  <si>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</si>
  <si>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</si>
  <si>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</si>
  <si>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</si>
  <si>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</si>
  <si>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</si>
  <si>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</si>
  <si>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</si>
  <si>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</si>
  <si>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</si>
  <si>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</si>
  <si>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</si>
  <si>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</si>
  <si>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</si>
  <si>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</si>
  <si>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</si>
  <si>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</si>
  <si>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</si>
  <si>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</si>
  <si>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</si>
  <si>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</si>
  <si>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</si>
  <si>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</si>
  <si>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</si>
  <si>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</si>
  <si>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</si>
  <si>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</si>
  <si>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</si>
  <si>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</si>
  <si>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</si>
  <si>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</si>
  <si>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</si>
  <si>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</si>
  <si>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</si>
  <si>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</si>
  <si>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</si>
  <si>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</si>
  <si>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</si>
  <si>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</si>
  <si>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</si>
  <si>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</si>
  <si>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</si>
  <si>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</si>
  <si>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</si>
  <si>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</si>
  <si>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</si>
  <si>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</si>
  <si>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</si>
  <si>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</si>
  <si>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</si>
  <si>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</si>
  <si>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</si>
  <si>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</si>
  <si>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</si>
  <si>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</si>
  <si>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</si>
  <si>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</si>
  <si>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</si>
  <si>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</si>
  <si>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</si>
  <si>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</si>
  <si>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</si>
  <si>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</si>
  <si>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</si>
  <si>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</si>
  <si>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</si>
  <si>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</si>
  <si>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</si>
  <si>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</si>
  <si>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</si>
  <si>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</si>
  <si>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</si>
  <si>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</si>
  <si>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</si>
  <si>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</si>
  <si>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</si>
  <si>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</si>
  <si>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</si>
  <si>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</si>
  <si>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</si>
  <si>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</si>
  <si>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</si>
  <si>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</si>
  <si>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</si>
  <si>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</si>
  <si>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</si>
  <si>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</si>
  <si>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</si>
  <si>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</si>
  <si>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</si>
  <si>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</si>
  <si>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</si>
  <si>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</si>
  <si>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</si>
  <si>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</si>
  <si>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</si>
  <si>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</si>
  <si>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</si>
  <si>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</si>
  <si>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</si>
  <si>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</si>
  <si>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</si>
  <si>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</si>
  <si>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</si>
  <si>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</si>
  <si>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</si>
  <si>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</si>
  <si>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</si>
  <si>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</si>
  <si>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</si>
  <si>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</si>
  <si>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</si>
  <si>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</si>
  <si>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</si>
  <si>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</si>
  <si>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</si>
  <si>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</si>
  <si>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</si>
  <si>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</si>
  <si>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</si>
  <si>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</si>
  <si>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</si>
  <si>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</si>
  <si>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</si>
  <si>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</si>
  <si>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</si>
  <si>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</si>
  <si>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</si>
  <si>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</si>
  <si>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</si>
  <si>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</si>
  <si>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</si>
  <si>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</si>
  <si>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</si>
  <si>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</si>
  <si>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</si>
  <si>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</si>
  <si>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</si>
  <si>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</si>
  <si>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</si>
  <si>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</si>
  <si>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</si>
  <si>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</si>
  <si>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</si>
  <si>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</si>
  <si>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</si>
  <si>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</si>
  <si>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</si>
  <si>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</si>
  <si>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</si>
  <si>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</si>
  <si>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</si>
  <si>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</si>
  <si>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</si>
  <si>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</si>
  <si>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</si>
  <si>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</si>
  <si>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</si>
  <si>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</si>
  <si>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</si>
  <si>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</si>
  <si>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</si>
  <si>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</si>
  <si>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</si>
  <si>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</si>
  <si>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</si>
  <si>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</si>
  <si>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</si>
  <si>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</si>
  <si>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</si>
  <si>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</si>
  <si>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</si>
  <si>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</si>
  <si>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</si>
  <si>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</si>
  <si>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</si>
  <si>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</si>
  <si>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</si>
  <si>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</si>
  <si>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</si>
  <si>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</si>
  <si>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</si>
  <si>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</si>
  <si>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</si>
  <si>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</si>
  <si>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</si>
  <si>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</si>
  <si>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</si>
  <si>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</si>
  <si>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</si>
  <si>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</si>
  <si>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</si>
  <si>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</si>
  <si>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</si>
  <si>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</si>
  <si>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</si>
  <si>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</si>
  <si>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</si>
  <si>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</si>
  <si>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</si>
  <si>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</si>
  <si>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</si>
  <si>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</si>
  <si>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</si>
  <si>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</si>
  <si>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</si>
  <si>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</si>
  <si>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</si>
  <si>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</si>
  <si>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</si>
  <si>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</si>
  <si>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</si>
  <si>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</si>
  <si>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</si>
  <si>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</si>
  <si>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</si>
  <si>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</si>
  <si>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</si>
  <si>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</si>
  <si>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</si>
  <si>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</si>
  <si>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</si>
  <si>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</si>
  <si>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</si>
  <si>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</si>
  <si>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</si>
  <si>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</si>
  <si>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</si>
  <si>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</si>
  <si>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</si>
  <si>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</si>
  <si>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</si>
  <si>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</si>
  <si>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</si>
  <si>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</si>
  <si>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</si>
  <si>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</si>
  <si>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</si>
  <si>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</si>
  <si>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</si>
  <si>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</si>
  <si>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</si>
  <si>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</si>
  <si>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</si>
  <si>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</si>
  <si>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</si>
  <si>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</si>
  <si>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</si>
  <si>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</si>
  <si>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</si>
  <si>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</si>
  <si>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</si>
  <si>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</si>
  <si>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</si>
  <si>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</si>
  <si>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</si>
  <si>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</si>
  <si>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</si>
  <si>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</si>
  <si>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</si>
  <si>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</si>
  <si>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</si>
  <si>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</si>
  <si>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</si>
  <si>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</si>
  <si>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</si>
  <si>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</si>
  <si>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</si>
  <si>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</si>
  <si>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</si>
  <si>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</si>
  <si>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</si>
  <si>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</si>
  <si>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</si>
  <si>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</si>
  <si>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</si>
  <si>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</si>
  <si>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</si>
  <si>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</si>
  <si>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</si>
  <si>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</si>
  <si>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</si>
  <si>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</si>
  <si>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</si>
  <si>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</si>
  <si>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</si>
  <si>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</si>
  <si>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</si>
  <si>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</si>
  <si>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</si>
  <si>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</si>
  <si>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</si>
  <si>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</si>
  <si>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</si>
  <si>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</si>
  <si>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</si>
  <si>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</si>
  <si>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</si>
  <si>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</si>
  <si>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</si>
  <si>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</si>
  <si>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</si>
  <si>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</si>
  <si>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</si>
  <si>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</si>
  <si>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</si>
  <si>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</si>
  <si>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</si>
  <si>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</si>
  <si>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</si>
  <si>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</si>
  <si>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</si>
  <si>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</si>
  <si>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</si>
  <si>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</si>
  <si>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</si>
  <si>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</si>
  <si>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</si>
  <si>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</si>
  <si>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</si>
  <si>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</si>
  <si>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</si>
  <si>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</si>
  <si>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</si>
  <si>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</si>
  <si>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</si>
  <si>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</si>
  <si>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</si>
  <si>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</si>
  <si>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</si>
  <si>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</si>
  <si>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</si>
  <si>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</si>
  <si>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</si>
  <si>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</si>
  <si>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</si>
  <si>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</si>
  <si>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</si>
  <si>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</si>
  <si>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</si>
  <si>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</si>
  <si>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</si>
  <si>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</si>
  <si>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</si>
  <si>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</si>
  <si>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</si>
  <si>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</si>
  <si>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</si>
  <si>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</si>
  <si>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</si>
  <si>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</si>
  <si>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</si>
  <si>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</si>
  <si>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</si>
  <si>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</si>
  <si>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</si>
  <si>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</si>
  <si>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</si>
  <si>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</si>
  <si>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</si>
  <si>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</si>
  <si>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</si>
  <si>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</si>
  <si>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</si>
  <si>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</si>
  <si>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</si>
  <si>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</si>
  <si>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</si>
  <si>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</si>
  <si>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</si>
  <si>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</si>
  <si>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</si>
  <si>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</si>
  <si>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</si>
  <si>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</si>
  <si>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</si>
  <si>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</si>
  <si>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</si>
  <si>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</si>
  <si>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</si>
  <si>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</si>
  <si>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</si>
  <si>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</si>
  <si>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</si>
  <si>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</si>
  <si>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</si>
  <si>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</si>
  <si>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</si>
  <si>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</si>
  <si>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</si>
  <si>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</si>
  <si>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</si>
  <si>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</si>
  <si>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</si>
  <si>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</si>
  <si>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</si>
  <si>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</si>
  <si>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</si>
  <si>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</si>
  <si>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</si>
  <si>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</si>
  <si>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</si>
  <si>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</si>
  <si>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</si>
  <si>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</si>
  <si>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</si>
  <si>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</si>
  <si>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</si>
  <si>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</si>
  <si>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</si>
  <si>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</si>
  <si>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</si>
  <si>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</si>
  <si>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</si>
  <si>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</si>
  <si>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</si>
  <si>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</si>
  <si>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</si>
  <si>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</si>
  <si>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</si>
  <si>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</si>
  <si>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</si>
  <si>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</si>
  <si>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</si>
  <si>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</si>
  <si>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</si>
  <si>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</si>
  <si>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</si>
  <si>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</si>
  <si>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</si>
  <si>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</si>
  <si>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</si>
  <si>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</si>
  <si>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</si>
  <si>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</si>
  <si>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</si>
  <si>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</si>
  <si>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</si>
  <si>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</si>
  <si>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</si>
  <si>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</si>
  <si>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</si>
  <si>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</si>
  <si>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</si>
  <si>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</si>
  <si>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</si>
  <si>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</si>
  <si>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</si>
  <si>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</si>
  <si>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</si>
  <si>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</si>
  <si>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</si>
  <si>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</si>
  <si>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</si>
  <si>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</si>
  <si>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</si>
  <si>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</si>
  <si>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</si>
  <si>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</si>
  <si>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</si>
  <si>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</si>
  <si>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</si>
  <si>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</si>
  <si>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</si>
  <si>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</si>
  <si>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</si>
  <si>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</si>
  <si>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</si>
  <si>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</si>
  <si>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</si>
  <si>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</si>
  <si>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</si>
  <si>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</si>
  <si>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</si>
  <si>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</si>
  <si>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</si>
  <si>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</si>
  <si>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</si>
  <si>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</si>
  <si>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</si>
  <si>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</si>
  <si>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</si>
  <si>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</si>
  <si>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</si>
  <si>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</si>
  <si>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</si>
  <si>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</si>
  <si>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</si>
  <si>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</si>
  <si>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</si>
  <si>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</si>
  <si>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</si>
  <si>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</si>
  <si>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</si>
  <si>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</si>
  <si>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</si>
  <si>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</si>
  <si>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</si>
  <si>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</si>
  <si>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</si>
  <si>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</si>
  <si>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</si>
  <si>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</si>
  <si>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</si>
  <si>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</si>
  <si>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</si>
  <si>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</si>
  <si>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</si>
  <si>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</si>
  <si>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</si>
  <si>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</si>
  <si>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</si>
  <si>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</si>
  <si>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</si>
  <si>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</si>
  <si>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</si>
  <si>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</si>
  <si>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</si>
  <si>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</si>
  <si>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</si>
  <si>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</si>
  <si>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</si>
  <si>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</si>
  <si>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</si>
  <si>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</si>
  <si>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</si>
  <si>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</si>
  <si>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</si>
  <si>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</si>
  <si>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</si>
  <si>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</si>
  <si>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</si>
  <si>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</si>
  <si>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</si>
  <si>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</si>
  <si>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</si>
  <si>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</si>
  <si>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</si>
  <si>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</si>
  <si>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</si>
  <si>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</si>
  <si>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</si>
  <si>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</si>
  <si>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</si>
  <si>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</si>
  <si>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</si>
  <si>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</si>
  <si>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</si>
  <si>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</si>
  <si>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</si>
  <si>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</si>
  <si>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</si>
  <si>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</si>
  <si>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</si>
  <si>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</si>
  <si>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</si>
  <si>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</si>
  <si>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</si>
  <si>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</si>
  <si>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</si>
  <si>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</si>
  <si>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</si>
  <si>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</si>
  <si>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</si>
  <si>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</si>
  <si>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</si>
  <si>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</si>
  <si>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</si>
  <si>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</si>
  <si>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</si>
  <si>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</si>
  <si>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</si>
  <si>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</si>
  <si>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</si>
  <si>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</si>
  <si>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</si>
  <si>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</si>
  <si>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</si>
  <si>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</si>
  <si>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</si>
  <si>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</si>
  <si>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</si>
  <si>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</si>
  <si>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</si>
  <si>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</si>
  <si>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</si>
  <si>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</si>
  <si>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</si>
  <si>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</si>
  <si>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</si>
  <si>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</si>
  <si>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</si>
  <si>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</si>
  <si>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</si>
  <si>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</si>
  <si>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</si>
  <si>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</si>
  <si>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</si>
  <si>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</si>
  <si>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</si>
  <si>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</si>
  <si>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</si>
  <si>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</si>
  <si>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</si>
  <si>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</si>
  <si>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</si>
  <si>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</si>
  <si>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</si>
  <si>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</si>
  <si>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</si>
  <si>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</si>
  <si>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</si>
  <si>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</si>
  <si>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</si>
  <si>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</si>
  <si>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</si>
  <si>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</si>
  <si>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</si>
  <si>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</si>
  <si>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</si>
  <si>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</si>
  <si>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</si>
  <si>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</si>
  <si>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</si>
  <si>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</si>
  <si>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</si>
  <si>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</si>
  <si>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</si>
  <si>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</si>
  <si>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</si>
  <si>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</si>
  <si>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</si>
  <si>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</si>
  <si>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</si>
  <si>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</si>
  <si>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</si>
  <si>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</si>
  <si>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</si>
  <si>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</si>
  <si>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</si>
  <si>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</si>
  <si>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</si>
  <si>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</si>
  <si>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</si>
  <si>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</si>
  <si>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</si>
  <si>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</si>
  <si>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</si>
  <si>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</si>
  <si>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</si>
  <si>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</si>
  <si>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</si>
  <si>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</si>
  <si>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</si>
  <si>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</si>
  <si>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</si>
  <si>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</si>
  <si>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</si>
  <si>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</si>
  <si>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</si>
  <si>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</si>
  <si>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</si>
  <si>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</si>
  <si>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</si>
  <si>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</si>
  <si>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</si>
  <si>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</si>
  <si>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</si>
  <si>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</si>
  <si>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</si>
  <si>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</si>
  <si>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</si>
  <si>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</si>
  <si>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</si>
  <si>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</si>
  <si>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</si>
  <si>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</si>
  <si>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</si>
  <si>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</si>
  <si>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</si>
  <si>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</si>
  <si>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</si>
  <si>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</si>
  <si>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</si>
  <si>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</si>
  <si>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</si>
  <si>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</si>
  <si>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</si>
  <si>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</si>
  <si>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</si>
  <si>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</si>
  <si>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</si>
  <si>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</si>
  <si>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</si>
  <si>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</si>
  <si>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</si>
  <si>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</si>
  <si>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</si>
  <si>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</si>
  <si>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</si>
  <si>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</si>
  <si>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</si>
  <si>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</si>
  <si>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</si>
  <si>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</si>
  <si>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</si>
  <si>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</si>
  <si>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</si>
  <si>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</si>
  <si>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</si>
  <si>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</si>
  <si>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</si>
  <si>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</si>
  <si>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</si>
  <si>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</si>
  <si>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</si>
  <si>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</si>
  <si>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</si>
  <si>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</si>
  <si>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</si>
  <si>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</si>
  <si>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</si>
  <si>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</si>
  <si>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</si>
  <si>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</si>
  <si>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</si>
  <si>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</si>
  <si>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</si>
  <si>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</si>
  <si>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</si>
  <si>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</si>
  <si>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</si>
  <si>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</si>
  <si>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</si>
  <si>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</si>
  <si>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</si>
  <si>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</si>
  <si>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</si>
  <si>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</si>
  <si>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</si>
  <si>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</si>
  <si>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</si>
  <si>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</si>
  <si>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</si>
  <si>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</si>
  <si>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</si>
  <si>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</si>
  <si>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</si>
  <si>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</si>
  <si>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</si>
  <si>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</si>
  <si>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</si>
  <si>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</si>
  <si>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</si>
  <si>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</si>
  <si>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</si>
  <si>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</si>
  <si>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</si>
  <si>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</si>
  <si>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</si>
  <si>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</si>
  <si>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</si>
  <si>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</si>
  <si>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</si>
  <si>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</si>
  <si>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</si>
  <si>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</si>
  <si>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</si>
  <si>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</si>
  <si>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</si>
  <si>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</si>
  <si>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</si>
  <si>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</si>
  <si>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</si>
  <si>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</si>
  <si>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</si>
  <si>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</si>
  <si>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</si>
  <si>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</si>
  <si>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</si>
  <si>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</si>
  <si>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</si>
  <si>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</si>
  <si>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</si>
  <si>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</si>
  <si>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</si>
  <si>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</si>
  <si>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</si>
  <si>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</si>
  <si>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</si>
  <si>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</si>
  <si>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</si>
  <si>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</si>
  <si>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</si>
  <si>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</si>
  <si>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</si>
  <si>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</si>
  <si>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</si>
  <si>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</si>
  <si>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</si>
  <si>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</si>
  <si>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</si>
  <si>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</si>
  <si>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</si>
  <si>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</si>
  <si>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</si>
  <si>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</si>
  <si>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</si>
  <si>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</si>
  <si>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</si>
  <si>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</si>
  <si>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</si>
  <si>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</si>
  <si>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</si>
  <si>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</si>
  <si>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</si>
  <si>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</si>
  <si>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</si>
  <si>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</si>
  <si>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</si>
  <si>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</si>
  <si>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</si>
  <si>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</si>
  <si>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</si>
  <si>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</si>
  <si>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</si>
  <si>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</si>
  <si>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</si>
  <si>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</si>
  <si>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</si>
  <si>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</si>
  <si>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</si>
  <si>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</si>
  <si>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</si>
  <si>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</si>
  <si>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</si>
  <si>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</si>
  <si>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</si>
  <si>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</si>
  <si>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</si>
  <si>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</si>
  <si>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</si>
  <si>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</si>
  <si>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</si>
  <si>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</si>
  <si>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</si>
  <si>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</si>
  <si>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</si>
  <si>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</si>
  <si>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</si>
  <si>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</si>
  <si>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</si>
  <si>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</si>
  <si>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</si>
  <si>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</si>
  <si>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</si>
  <si>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</si>
  <si>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</si>
  <si>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</si>
  <si>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</si>
  <si>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</si>
  <si>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</si>
  <si>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</si>
  <si>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</si>
  <si>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</si>
  <si>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</si>
  <si>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</si>
  <si>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</si>
  <si>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</si>
  <si>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</si>
  <si>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</si>
  <si>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</si>
  <si>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</si>
  <si>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</si>
  <si>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</si>
  <si>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</si>
  <si>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</si>
  <si>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</si>
  <si>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</si>
  <si>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</si>
  <si>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</si>
  <si>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</si>
  <si>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</si>
  <si>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</si>
  <si>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</si>
  <si>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</si>
  <si>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</si>
  <si>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</si>
  <si>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</si>
  <si>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</si>
  <si>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</si>
  <si>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</si>
  <si>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</si>
  <si>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</si>
  <si>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</si>
  <si>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</si>
  <si>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</si>
  <si>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</si>
  <si>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</si>
  <si>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</si>
  <si>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</si>
  <si>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</si>
  <si>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</si>
  <si>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</si>
  <si>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</si>
  <si>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</si>
  <si>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</si>
  <si>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</si>
  <si>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</si>
  <si>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</si>
  <si>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</si>
  <si>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</si>
  <si>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</si>
  <si>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</si>
  <si>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</si>
  <si>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</si>
  <si>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</si>
  <si>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</si>
  <si>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</si>
  <si>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</si>
  <si>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</si>
  <si>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</si>
  <si>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</si>
  <si>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</si>
  <si>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</si>
  <si>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</si>
  <si>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</si>
  <si>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</si>
  <si>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</si>
  <si>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</si>
  <si>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</si>
  <si>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</si>
  <si>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</si>
  <si>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</si>
  <si>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</si>
  <si>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</si>
  <si>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</si>
  <si>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</si>
  <si>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</si>
  <si>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</si>
  <si>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</si>
  <si>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</si>
  <si>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</si>
  <si>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</si>
  <si>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</si>
  <si>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</si>
  <si>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</si>
  <si>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</si>
  <si>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</si>
  <si>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</si>
  <si>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</si>
  <si>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</si>
  <si>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</si>
  <si>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</si>
  <si>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</si>
  <si>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</si>
  <si>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</si>
  <si>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</si>
  <si>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</si>
  <si>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</si>
  <si>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</si>
  <si>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</si>
  <si>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</si>
  <si>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</si>
  <si>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</si>
  <si>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</si>
  <si>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</si>
  <si>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</si>
  <si>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</si>
  <si>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</si>
  <si>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</si>
  <si>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</si>
  <si>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</si>
  <si>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</si>
  <si>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</si>
  <si>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</si>
  <si>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</si>
  <si>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</si>
  <si>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</si>
  <si>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</si>
  <si>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</si>
  <si>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</si>
  <si>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</si>
  <si>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</si>
  <si>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</si>
  <si>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</si>
  <si>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</si>
  <si>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</si>
  <si>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</si>
  <si>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</si>
  <si>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</si>
  <si>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</si>
  <si>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</si>
  <si>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</si>
  <si>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</si>
  <si>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</si>
  <si>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</si>
  <si>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</si>
  <si>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</si>
  <si>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</si>
  <si>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</si>
  <si>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</si>
  <si>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</si>
  <si>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</si>
  <si>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</si>
  <si>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</si>
  <si>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</si>
  <si>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</si>
  <si>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</si>
  <si>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</si>
  <si>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</si>
  <si>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</si>
  <si>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</si>
  <si>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</si>
  <si>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</si>
  <si>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</si>
  <si>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</si>
  <si>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</si>
  <si>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</si>
  <si>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</si>
  <si>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</si>
  <si>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</si>
  <si>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</si>
  <si>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</si>
  <si>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</si>
  <si>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</si>
  <si>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</si>
  <si>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</si>
  <si>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</si>
  <si>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</si>
  <si>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</si>
  <si>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</si>
  <si>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</si>
  <si>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</si>
  <si>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</si>
  <si>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</si>
  <si>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</si>
  <si>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</si>
  <si>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</si>
  <si>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</si>
  <si>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</si>
  <si>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</si>
  <si>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</si>
  <si>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</si>
  <si>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</si>
  <si>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</si>
  <si>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</si>
  <si>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</si>
  <si>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</si>
  <si>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</si>
  <si>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</si>
  <si>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</si>
  <si>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</si>
  <si>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</si>
  <si>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</si>
  <si>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</si>
  <si>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</si>
  <si>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</si>
  <si>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</si>
  <si>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</si>
  <si>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</si>
  <si>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</si>
  <si>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</si>
  <si>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</si>
  <si>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</si>
  <si>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</si>
  <si>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</si>
  <si>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</si>
  <si>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</si>
  <si>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</si>
  <si>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</si>
  <si>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</si>
  <si>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</si>
  <si>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</si>
  <si>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</si>
  <si>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</si>
  <si>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</si>
  <si>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</si>
  <si>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</si>
  <si>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</si>
  <si>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</si>
  <si>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</si>
  <si>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</si>
  <si>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</si>
  <si>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</si>
  <si>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</si>
  <si>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</si>
  <si>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</si>
  <si>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</si>
  <si>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</si>
  <si>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</si>
  <si>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</si>
  <si>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</si>
  <si>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</si>
  <si>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</si>
  <si>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</si>
  <si>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</si>
  <si>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</si>
  <si>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</si>
  <si>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</si>
  <si>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</si>
  <si>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</si>
  <si>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</si>
  <si>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</si>
  <si>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</si>
  <si>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</si>
  <si>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</si>
  <si>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</si>
  <si>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</si>
  <si>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</si>
  <si>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</si>
  <si>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</si>
  <si>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</si>
  <si>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</si>
  <si>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</si>
  <si>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</si>
  <si>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</si>
  <si>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</si>
  <si>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</si>
  <si>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</si>
  <si>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</si>
  <si>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</si>
  <si>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</si>
  <si>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</si>
  <si>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</si>
  <si>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</si>
  <si>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</si>
  <si>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</si>
  <si>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</si>
  <si>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</si>
  <si>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</si>
  <si>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</si>
  <si>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</si>
  <si>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</si>
  <si>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</si>
  <si>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</si>
  <si>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</si>
  <si>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</si>
  <si>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</si>
  <si>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</si>
  <si>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</si>
  <si>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</si>
  <si>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</si>
  <si>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</si>
  <si>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</si>
  <si>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</si>
  <si>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</si>
  <si>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</si>
  <si>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</si>
  <si>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</si>
  <si>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</si>
  <si>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</si>
  <si>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</si>
  <si>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</si>
  <si>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</si>
  <si>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</si>
  <si>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</si>
  <si>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</si>
  <si>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</si>
  <si>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</si>
  <si>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</si>
  <si>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</si>
  <si>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</si>
  <si>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</si>
  <si>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</si>
  <si>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</si>
  <si>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</si>
  <si>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</si>
  <si>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</si>
  <si>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</si>
  <si>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</si>
  <si>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</si>
  <si>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</si>
  <si>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</si>
  <si>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</si>
  <si>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</si>
  <si>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</si>
  <si>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</si>
  <si>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</si>
  <si>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</si>
  <si>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</si>
  <si>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</si>
  <si>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</si>
  <si>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</si>
  <si>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</si>
  <si>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</si>
  <si>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</si>
  <si>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</si>
  <si>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</si>
  <si>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</si>
  <si>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</si>
  <si>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</si>
  <si>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</si>
  <si>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</si>
  <si>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</si>
  <si>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</si>
  <si>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</si>
  <si>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</si>
  <si>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</si>
  <si>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</si>
  <si>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</si>
  <si>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</si>
  <si>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</si>
  <si>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</si>
  <si>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</si>
  <si>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</si>
  <si>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</si>
  <si>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</si>
  <si>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</si>
  <si>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</si>
  <si>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</si>
  <si>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</si>
  <si>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</si>
  <si>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</si>
  <si>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</si>
  <si>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</si>
  <si>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</si>
  <si>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</si>
  <si>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</si>
  <si>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</si>
  <si>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</si>
  <si>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</si>
  <si>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</si>
  <si>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</si>
  <si>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</si>
  <si>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</si>
  <si>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</si>
  <si>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</si>
  <si>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</si>
  <si>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</si>
  <si>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</si>
  <si>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</si>
  <si>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</si>
  <si>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</si>
  <si>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</si>
  <si>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</si>
  <si>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</si>
  <si>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</si>
  <si>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</si>
  <si>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</si>
  <si>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</si>
  <si>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</si>
  <si>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</si>
  <si>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</si>
  <si>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</si>
  <si>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</si>
  <si>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</si>
  <si>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</si>
  <si>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</si>
  <si>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</si>
  <si>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</si>
  <si>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</si>
  <si>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</si>
  <si>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</si>
  <si>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</si>
  <si>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</si>
  <si>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</si>
  <si>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</si>
  <si>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</si>
  <si>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</si>
  <si>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</si>
  <si>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</si>
  <si>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</si>
  <si>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</si>
  <si>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</si>
  <si>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</si>
  <si>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</si>
  <si>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</si>
  <si>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</si>
  <si>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</si>
  <si>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</si>
  <si>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</si>
  <si>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</si>
  <si>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</si>
  <si>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</si>
  <si>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</si>
  <si>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</si>
  <si>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</si>
  <si>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</si>
  <si>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</si>
  <si>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</si>
  <si>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</si>
  <si>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</si>
  <si>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</si>
  <si>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</si>
  <si>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</si>
  <si>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</si>
  <si>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</si>
  <si>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</si>
  <si>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</si>
  <si>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</si>
  <si>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</si>
  <si>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</si>
  <si>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</si>
  <si>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</si>
  <si>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</si>
  <si>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</si>
  <si>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</si>
  <si>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</si>
  <si>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</si>
  <si>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</si>
  <si>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</si>
  <si>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</si>
  <si>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</si>
  <si>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</si>
  <si>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</si>
  <si>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</si>
  <si>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</si>
  <si>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</si>
  <si>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</si>
  <si>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</si>
  <si>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</si>
  <si>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</si>
  <si>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</si>
  <si>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</si>
  <si>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</si>
  <si>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</si>
  <si>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</si>
  <si>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</si>
  <si>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</si>
  <si>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</si>
  <si>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</si>
  <si>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</si>
  <si>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</si>
  <si>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</si>
  <si>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</si>
  <si>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</si>
  <si>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</si>
  <si>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</si>
  <si>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</si>
  <si>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</si>
  <si>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</si>
  <si>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</si>
  <si>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</si>
  <si>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</si>
  <si>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</si>
  <si>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</si>
  <si>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</si>
  <si>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</si>
  <si>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</si>
  <si>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</si>
  <si>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</si>
  <si>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</si>
  <si>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</si>
  <si>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</si>
  <si>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</si>
  <si>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</si>
  <si>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</si>
  <si>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</si>
  <si>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</si>
  <si>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</si>
  <si>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</si>
  <si>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</si>
  <si>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</si>
  <si>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</si>
  <si>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</si>
  <si>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</si>
  <si>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</si>
  <si>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</si>
  <si>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</si>
  <si>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</si>
  <si>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</si>
  <si>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</si>
  <si>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</si>
  <si>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</si>
  <si>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</si>
  <si>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</si>
  <si>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</si>
  <si>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</si>
  <si>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</si>
  <si>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</si>
  <si>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</si>
  <si>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</si>
  <si>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</si>
  <si>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</si>
  <si>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</si>
  <si>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</si>
  <si>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</si>
  <si>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</si>
  <si>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</si>
  <si>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</si>
  <si>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</si>
  <si>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</si>
  <si>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</si>
  <si>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</si>
  <si>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</si>
  <si>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</si>
  <si>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</si>
  <si>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</si>
  <si>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</si>
  <si>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</si>
  <si>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</si>
  <si>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</si>
  <si>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</si>
  <si>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</si>
  <si>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</si>
  <si>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</si>
  <si>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</si>
  <si>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</si>
  <si>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</si>
  <si>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</si>
  <si>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</si>
  <si>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</si>
  <si>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</si>
  <si>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</si>
  <si>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</si>
  <si>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</si>
  <si>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</si>
  <si>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</si>
  <si>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</si>
  <si>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</si>
  <si>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</si>
  <si>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</si>
  <si>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</si>
  <si>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</si>
  <si>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</si>
  <si>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</si>
  <si>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</si>
  <si>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</si>
  <si>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</si>
  <si>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</si>
  <si>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</si>
  <si>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</si>
  <si>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</si>
  <si>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</si>
  <si>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</si>
  <si>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</si>
  <si>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</si>
  <si>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</si>
  <si>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</si>
  <si>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</si>
  <si>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</si>
  <si>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</si>
  <si>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</si>
  <si>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</si>
  <si>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</si>
  <si>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</si>
  <si>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</si>
  <si>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</si>
  <si>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</si>
  <si>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</si>
  <si>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</si>
  <si>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</si>
  <si>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</si>
  <si>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</si>
  <si>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</si>
  <si>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</si>
  <si>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</si>
  <si>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</si>
  <si>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</si>
  <si>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</si>
  <si>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</si>
  <si>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</si>
  <si>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</si>
  <si>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</si>
  <si>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</si>
  <si>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</si>
  <si>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</si>
  <si>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</si>
  <si>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</si>
  <si>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</si>
  <si>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</si>
  <si>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</si>
  <si>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</si>
  <si>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</si>
  <si>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</si>
  <si>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</si>
  <si>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</si>
  <si>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</si>
  <si>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</si>
  <si>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</si>
  <si>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</si>
  <si>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</si>
  <si>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</si>
  <si>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</si>
  <si>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</si>
  <si>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</si>
  <si>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</si>
  <si>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</si>
  <si>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</si>
  <si>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</si>
  <si>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</si>
  <si>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</si>
  <si>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</si>
  <si>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</si>
  <si>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</si>
  <si>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</si>
  <si>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</si>
  <si>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</si>
  <si>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</si>
  <si>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</si>
  <si>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</si>
  <si>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</si>
  <si>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</si>
  <si>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</si>
  <si>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</si>
  <si>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</si>
  <si>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</si>
  <si>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</si>
  <si>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</si>
  <si>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</si>
  <si>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</si>
  <si>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</si>
  <si>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</si>
  <si>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</si>
  <si>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</si>
  <si>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</si>
  <si>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</si>
  <si>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</si>
  <si>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</si>
  <si>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</si>
  <si>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</si>
  <si>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</si>
  <si>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</si>
  <si>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</si>
  <si>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</si>
  <si>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</si>
  <si>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</si>
  <si>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</si>
  <si>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</si>
  <si>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</si>
  <si>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</si>
  <si>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</si>
  <si>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</si>
  <si>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</si>
  <si>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</si>
  <si>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</si>
  <si>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</si>
  <si>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</si>
  <si>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</si>
  <si>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</si>
  <si>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</si>
  <si>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</si>
  <si>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</si>
  <si>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</si>
  <si>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</si>
  <si>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</si>
  <si>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</si>
  <si>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</si>
  <si>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</si>
  <si>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</si>
  <si>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</si>
  <si>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</si>
  <si>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</si>
  <si>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</si>
  <si>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</si>
  <si>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</si>
  <si>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</si>
  <si>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</si>
  <si>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</si>
  <si>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</si>
  <si>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</si>
  <si>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</si>
  <si>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</si>
  <si>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</si>
  <si>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</si>
  <si>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</si>
  <si>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</si>
  <si>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</si>
  <si>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</si>
  <si>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</si>
  <si>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</si>
  <si>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</si>
  <si>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</si>
  <si>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</si>
  <si>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</si>
  <si>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</si>
  <si>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</si>
  <si>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</si>
  <si>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</si>
  <si>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</si>
  <si>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</si>
  <si>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</si>
  <si>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</si>
  <si>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</si>
  <si>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</si>
  <si>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</si>
  <si>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</si>
  <si>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</si>
  <si>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</si>
  <si>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</si>
  <si>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</si>
  <si>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</si>
  <si>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</si>
  <si>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</si>
  <si>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</si>
  <si>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</si>
  <si>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</si>
  <si>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</si>
  <si>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</si>
  <si>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</si>
  <si>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</si>
  <si>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</si>
  <si>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</si>
  <si>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</si>
  <si>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</si>
  <si>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</si>
  <si>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</si>
  <si>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</si>
  <si>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</si>
  <si>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</si>
  <si>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</si>
  <si>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</si>
  <si>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</si>
  <si>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</si>
  <si>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</si>
  <si>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</si>
  <si>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</si>
  <si>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</si>
  <si>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</si>
  <si>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</si>
  <si>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</si>
  <si>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</si>
  <si>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</si>
  <si>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</si>
  <si>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</si>
  <si>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</si>
  <si>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</si>
  <si>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</si>
  <si>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</si>
  <si>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</si>
  <si>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</si>
  <si>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</si>
  <si>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</si>
  <si>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</si>
  <si>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</si>
  <si>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</si>
  <si>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</si>
  <si>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</si>
  <si>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</si>
  <si>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</si>
  <si>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</si>
  <si>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</si>
  <si>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</si>
  <si>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</si>
  <si>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</si>
  <si>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</si>
  <si>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</si>
  <si>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</si>
  <si>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</si>
  <si>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</si>
  <si>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</si>
  <si>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</si>
  <si>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</si>
  <si>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</si>
  <si>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</si>
  <si>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</si>
  <si>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</si>
  <si>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</si>
  <si>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</si>
  <si>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</si>
  <si>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</si>
  <si>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</si>
  <si>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</si>
  <si>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</si>
  <si>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</si>
  <si>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</si>
  <si>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</si>
  <si>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</si>
  <si>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</si>
  <si>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</si>
  <si>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</si>
  <si>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</si>
  <si>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</si>
  <si>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</si>
  <si>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</si>
  <si>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</si>
  <si>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</si>
  <si>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</si>
  <si>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</si>
  <si>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</si>
  <si>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</si>
  <si>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</si>
  <si>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</si>
  <si>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</si>
  <si>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</si>
  <si>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</si>
  <si>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</si>
  <si>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</si>
  <si>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</si>
  <si>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</si>
  <si>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</si>
  <si>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</si>
  <si>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</si>
  <si>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</si>
  <si>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</si>
  <si>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</si>
  <si>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</si>
  <si>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</si>
  <si>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</si>
  <si>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</si>
  <si>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</si>
  <si>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</si>
  <si>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</si>
  <si>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</si>
  <si>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</si>
  <si>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</si>
  <si>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</si>
  <si>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</si>
  <si>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</si>
  <si>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</si>
  <si>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</si>
  <si>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</si>
  <si>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</si>
  <si>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</si>
  <si>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</si>
  <si>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</si>
  <si>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</si>
  <si>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</si>
  <si>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</si>
  <si>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</si>
  <si>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</si>
  <si>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</si>
  <si>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</si>
  <si>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</si>
  <si>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</si>
  <si>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</si>
  <si>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</si>
  <si>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</si>
  <si>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</si>
  <si>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</si>
  <si>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</si>
  <si>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</si>
  <si>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</si>
  <si>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</si>
  <si>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</si>
  <si>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</si>
  <si>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</si>
  <si>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</si>
  <si>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</si>
  <si>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</si>
  <si>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</si>
  <si>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</si>
  <si>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</si>
  <si>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</si>
  <si>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</si>
  <si>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</si>
  <si>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</si>
  <si>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</si>
  <si>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</si>
  <si>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</si>
  <si>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</si>
  <si>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</si>
  <si>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</si>
  <si>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</si>
  <si>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</si>
  <si>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</si>
  <si>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</si>
  <si>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</si>
  <si>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</si>
  <si>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</si>
  <si>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</si>
  <si>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</si>
  <si>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</si>
  <si>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</si>
  <si>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</si>
  <si>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</si>
  <si>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</si>
  <si>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</si>
  <si>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</si>
  <si>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</si>
  <si>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</si>
  <si>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</si>
  <si>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</si>
  <si>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</si>
  <si>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</si>
  <si>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</si>
  <si>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</si>
  <si>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</si>
  <si>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</si>
  <si>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</si>
  <si>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</si>
  <si>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</si>
  <si>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</si>
  <si>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</si>
  <si>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</si>
  <si>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</si>
  <si>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</si>
  <si>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</si>
  <si>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</si>
  <si>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</si>
  <si>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</si>
  <si>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</si>
  <si>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</si>
  <si>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</si>
  <si>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</si>
  <si>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</si>
  <si>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</si>
  <si>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</si>
  <si>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</si>
  <si>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</si>
  <si>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</si>
  <si>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</si>
  <si>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</si>
  <si>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</si>
  <si>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</si>
  <si>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</si>
  <si>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</si>
  <si>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</si>
  <si>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</si>
  <si>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</si>
  <si>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</si>
  <si>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</si>
  <si>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</si>
  <si>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</si>
  <si>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</si>
  <si>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</si>
  <si>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</si>
  <si>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</si>
  <si>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</si>
  <si>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</si>
  <si>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</si>
  <si>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</si>
  <si>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</si>
  <si>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</si>
  <si>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</si>
  <si>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</si>
  <si>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</si>
  <si>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</si>
  <si>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</si>
  <si>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</si>
  <si>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</si>
  <si>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</si>
  <si>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</si>
  <si>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</si>
  <si>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</si>
  <si>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</si>
  <si>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</si>
  <si>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</si>
  <si>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</si>
  <si>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</si>
  <si>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</si>
  <si>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</si>
  <si>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</si>
  <si>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</si>
  <si>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</si>
  <si>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</si>
  <si>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</si>
  <si>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</si>
  <si>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</si>
  <si>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</si>
  <si>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</si>
  <si>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</si>
  <si>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</si>
  <si>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</si>
  <si>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</si>
  <si>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</si>
  <si>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</si>
  <si>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</si>
  <si>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</si>
  <si>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</si>
  <si>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</si>
  <si>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</si>
  <si>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</si>
  <si>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</si>
  <si>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</si>
  <si>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</si>
  <si>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</si>
  <si>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</si>
  <si>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</si>
  <si>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</si>
  <si>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</si>
  <si>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</si>
  <si>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</si>
  <si>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</si>
  <si>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</si>
  <si>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</si>
  <si>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</si>
  <si>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</si>
  <si>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</si>
  <si>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</si>
  <si>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</si>
  <si>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</si>
  <si>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</si>
  <si>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</si>
  <si>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</si>
  <si>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</si>
  <si>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</si>
  <si>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</si>
  <si>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</si>
  <si>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</si>
  <si>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</si>
  <si>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</si>
  <si>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</si>
  <si>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</si>
  <si>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</si>
  <si>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</si>
  <si>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</si>
  <si>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</si>
  <si>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</si>
  <si>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</si>
  <si>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</si>
  <si>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</si>
  <si>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</si>
  <si>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</si>
  <si>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</si>
  <si>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</si>
  <si>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</si>
  <si>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</si>
  <si>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</si>
  <si>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</si>
  <si>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</si>
  <si>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</si>
  <si>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</si>
  <si>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</si>
  <si>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</si>
  <si>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</si>
  <si>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</si>
  <si>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</si>
  <si>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</si>
  <si>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</si>
  <si>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</si>
  <si>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</si>
  <si>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</si>
  <si>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</si>
  <si>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</si>
  <si>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</si>
  <si>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</si>
  <si>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</si>
  <si>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</si>
  <si>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</si>
  <si>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</si>
  <si>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</si>
  <si>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</si>
  <si>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</si>
  <si>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</si>
  <si>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</si>
  <si>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</si>
  <si>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</si>
  <si>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</si>
  <si>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</si>
  <si>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</si>
  <si>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</si>
  <si>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</si>
  <si>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</si>
  <si>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</si>
  <si>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</si>
  <si>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</si>
  <si>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</si>
  <si>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</si>
  <si>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</si>
  <si>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</si>
  <si>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</si>
  <si>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</si>
  <si>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</si>
  <si>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</si>
  <si>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</si>
  <si>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</si>
  <si>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</si>
  <si>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</si>
  <si>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</si>
  <si>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</si>
  <si>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</si>
  <si>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</si>
  <si>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</si>
  <si>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</si>
  <si>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</si>
  <si>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</si>
  <si>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</si>
  <si>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</si>
  <si>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</si>
  <si>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</si>
  <si>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</si>
  <si>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</si>
  <si>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</si>
  <si>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</si>
  <si>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</si>
  <si>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</si>
  <si>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</si>
  <si>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</si>
  <si>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</si>
  <si>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</si>
  <si>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</si>
  <si>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</si>
  <si>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</si>
  <si>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</si>
  <si>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</si>
  <si>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</si>
  <si>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</si>
  <si>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</si>
  <si>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</si>
  <si>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</si>
  <si>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</si>
  <si>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</si>
  <si>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</si>
  <si>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</si>
  <si>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</si>
  <si>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</si>
  <si>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</si>
  <si>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</si>
  <si>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</si>
  <si>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</si>
  <si>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</si>
  <si>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</si>
  <si>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</si>
  <si>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</si>
  <si>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</si>
  <si>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</si>
  <si>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</si>
  <si>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</si>
  <si>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</si>
  <si>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</si>
  <si>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</si>
  <si>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</si>
  <si>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</si>
  <si>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</si>
  <si>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</si>
  <si>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</si>
  <si>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</si>
  <si>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</si>
  <si>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</si>
  <si>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</si>
  <si>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</si>
  <si>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</si>
  <si>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</si>
  <si>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</si>
  <si>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</si>
  <si>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</si>
  <si>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</si>
  <si>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</si>
  <si>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</si>
  <si>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</si>
  <si>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</si>
  <si>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</si>
  <si>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</si>
  <si>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</si>
  <si>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</si>
  <si>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</si>
  <si>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</si>
  <si>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</si>
  <si>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</si>
  <si>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</si>
  <si>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</si>
  <si>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</si>
  <si>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</si>
  <si>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</si>
  <si>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</si>
  <si>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</si>
  <si>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</si>
  <si>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</si>
  <si>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</si>
  <si>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</si>
  <si>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</si>
  <si>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</si>
  <si>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</si>
  <si>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</si>
  <si>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</si>
  <si>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</si>
  <si>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</si>
  <si>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</si>
  <si>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</si>
  <si>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</si>
  <si>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</si>
  <si>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</si>
  <si>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</si>
  <si>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</si>
  <si>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</si>
  <si>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</si>
  <si>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</si>
  <si>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</si>
  <si>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</si>
  <si>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</si>
  <si>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</si>
  <si>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</si>
  <si>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</si>
  <si>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</si>
  <si>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</si>
  <si>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</si>
  <si>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</si>
  <si>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</si>
  <si>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</si>
  <si>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</si>
  <si>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</si>
  <si>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</si>
  <si>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</si>
  <si>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</si>
  <si>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</si>
  <si>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</si>
  <si>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</si>
  <si>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</si>
  <si>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</si>
  <si>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</si>
  <si>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</si>
  <si>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</si>
  <si>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</si>
  <si>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</si>
  <si>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</si>
  <si>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</si>
  <si>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</si>
  <si>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</si>
  <si>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</si>
  <si>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</si>
  <si>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</si>
  <si>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</si>
  <si>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</si>
  <si>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</si>
  <si>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</si>
  <si>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</si>
  <si>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</si>
  <si>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</si>
  <si>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</si>
  <si>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</si>
  <si>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</si>
  <si>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</si>
  <si>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</si>
  <si>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</si>
  <si>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</si>
  <si>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</si>
  <si>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</si>
  <si>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</si>
  <si>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</si>
  <si>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</si>
  <si>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</si>
  <si>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</si>
  <si>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</si>
  <si>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</si>
  <si>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</si>
  <si>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</si>
  <si>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</si>
  <si>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</si>
  <si>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</si>
  <si>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</si>
  <si>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</si>
  <si>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</si>
  <si>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</si>
  <si>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</si>
  <si>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</si>
  <si>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</si>
  <si>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</si>
  <si>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</si>
  <si>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</si>
  <si>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</si>
  <si>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</si>
  <si>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</si>
  <si>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</si>
  <si>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</si>
  <si>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</si>
  <si>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</si>
  <si>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</si>
  <si>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</si>
  <si>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</si>
  <si>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</si>
  <si>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</si>
  <si>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</si>
  <si>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</si>
  <si>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</si>
  <si>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</si>
  <si>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</si>
  <si>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</si>
  <si>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</si>
  <si>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</si>
  <si>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</si>
  <si>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</si>
  <si>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</si>
  <si>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</si>
  <si>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</si>
  <si>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</si>
  <si>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</si>
  <si>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</si>
  <si>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</si>
  <si>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</si>
  <si>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</si>
  <si>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</si>
  <si>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</si>
  <si>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</si>
  <si>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</si>
  <si>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</si>
  <si>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</si>
  <si>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</si>
  <si>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</si>
  <si>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</si>
  <si>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</si>
  <si>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</si>
  <si>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</si>
  <si>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</si>
  <si>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</si>
  <si>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</si>
  <si>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</si>
  <si>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</si>
  <si>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</si>
  <si>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</si>
  <si>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</si>
  <si>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</si>
  <si>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</si>
  <si>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</si>
  <si>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</si>
  <si>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</si>
  <si>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</si>
  <si>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</si>
  <si>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</si>
  <si>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</si>
  <si>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</si>
  <si>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</si>
  <si>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</si>
  <si>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</si>
  <si>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</si>
  <si>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</si>
  <si>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</si>
  <si>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</si>
  <si>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</si>
  <si>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</si>
  <si>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</si>
  <si>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</si>
  <si>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</si>
  <si>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</si>
  <si>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</si>
  <si>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</si>
  <si>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</si>
  <si>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</si>
  <si>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</si>
  <si>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</si>
  <si>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</si>
  <si>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</si>
  <si>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</si>
  <si>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</si>
  <si>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</si>
  <si>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</si>
  <si>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</si>
  <si>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</si>
  <si>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</si>
  <si>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</si>
  <si>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</si>
  <si>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</si>
  <si>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</si>
  <si>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</si>
  <si>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</si>
  <si>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</si>
  <si>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</si>
  <si>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</si>
  <si>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</si>
  <si>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</si>
  <si>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</si>
  <si>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</si>
  <si>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</si>
  <si>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</si>
  <si>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</si>
  <si>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</si>
  <si>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</si>
  <si>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</si>
  <si>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</si>
  <si>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</si>
  <si>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</si>
  <si>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</si>
  <si>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</si>
  <si>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</si>
  <si>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</si>
  <si>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</si>
  <si>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</si>
  <si>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</si>
  <si>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</si>
  <si>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</si>
  <si>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</si>
  <si>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</si>
  <si>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</si>
  <si>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</si>
  <si>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</si>
  <si>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</si>
  <si>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</si>
  <si>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</si>
  <si>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</si>
  <si>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</si>
  <si>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</si>
  <si>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</si>
  <si>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</si>
  <si>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</si>
  <si>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</si>
  <si>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</si>
  <si>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</si>
  <si>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</si>
  <si>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</si>
  <si>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</si>
  <si>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</si>
  <si>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</si>
  <si>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</si>
  <si>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</si>
  <si>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</si>
  <si>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</si>
  <si>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</si>
  <si>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</si>
  <si>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</si>
  <si>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</si>
  <si>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</si>
  <si>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</si>
  <si>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</si>
  <si>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</si>
  <si>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</si>
  <si>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</si>
  <si>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</si>
  <si>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</si>
  <si>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</si>
  <si>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</si>
  <si>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</si>
  <si>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</si>
  <si>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</si>
  <si>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</si>
  <si>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</si>
  <si>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</si>
  <si>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</si>
  <si>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</si>
  <si>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</si>
  <si>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</si>
  <si>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</si>
  <si>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</si>
  <si>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</si>
  <si>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</si>
  <si>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</si>
  <si>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</si>
  <si>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</si>
  <si>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</si>
  <si>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</si>
  <si>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</si>
  <si>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</si>
  <si>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</si>
  <si>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</si>
  <si>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</si>
  <si>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</si>
  <si>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</si>
  <si>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</si>
  <si>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</si>
  <si>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</si>
  <si>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</si>
  <si>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</si>
  <si>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</si>
  <si>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</si>
  <si>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</si>
  <si>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</si>
  <si>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</si>
  <si>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</si>
  <si>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</si>
  <si>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</si>
  <si>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</si>
  <si>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</si>
  <si>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</si>
  <si>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</si>
  <si>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</si>
  <si>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</si>
  <si>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</si>
  <si>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</si>
  <si>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</si>
  <si>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</si>
  <si>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</si>
  <si>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</si>
  <si>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</si>
  <si>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</si>
  <si>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</si>
  <si>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</si>
  <si>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</si>
  <si>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</si>
  <si>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</si>
  <si>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</si>
  <si>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</si>
  <si>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</si>
  <si>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</si>
  <si>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</si>
  <si>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</si>
  <si>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</si>
  <si>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</si>
  <si>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</si>
  <si>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</si>
  <si>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</si>
  <si>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</si>
  <si>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</si>
  <si>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</si>
  <si>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</si>
  <si>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</si>
  <si>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</si>
  <si>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</si>
  <si>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</si>
  <si>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</si>
  <si>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</si>
  <si>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</si>
  <si>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</si>
  <si>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</si>
  <si>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</si>
  <si>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</si>
  <si>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</si>
  <si>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</si>
  <si>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</si>
  <si>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</si>
  <si>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</si>
  <si>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</si>
  <si>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</si>
  <si>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</si>
  <si>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</si>
  <si>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</si>
  <si>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</si>
  <si>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</si>
  <si>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</si>
  <si>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</si>
  <si>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</si>
  <si>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</si>
  <si>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</si>
  <si>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</si>
  <si>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</si>
  <si>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</si>
  <si>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</si>
  <si>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</si>
  <si>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</si>
  <si>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</si>
  <si>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</si>
  <si>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</si>
  <si>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</si>
  <si>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</si>
  <si>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</si>
  <si>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</si>
  <si>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</si>
  <si>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</si>
  <si>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</si>
  <si>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</si>
  <si>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</si>
  <si>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</si>
  <si>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</si>
  <si>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</si>
  <si>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</si>
  <si>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</si>
  <si>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</si>
  <si>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</si>
  <si>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</si>
  <si>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</si>
  <si>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</si>
  <si>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</si>
  <si>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</si>
  <si>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</si>
  <si>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</si>
  <si>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</si>
  <si>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</si>
  <si>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</si>
  <si>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</si>
  <si>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</si>
  <si>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</si>
  <si>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</si>
  <si>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</si>
  <si>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</si>
  <si>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</si>
  <si>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</si>
  <si>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</si>
  <si>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</si>
  <si>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</si>
  <si>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</si>
  <si>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</si>
  <si>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</si>
  <si>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</si>
  <si>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</si>
  <si>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</si>
  <si>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</si>
  <si>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</si>
  <si>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</si>
  <si>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</si>
  <si>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</si>
  <si>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</si>
  <si>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</si>
  <si>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</si>
  <si>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</si>
  <si>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</si>
  <si>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</si>
  <si>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</si>
  <si>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</si>
  <si>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</si>
  <si>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</si>
  <si>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</si>
  <si>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</si>
  <si>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</si>
  <si>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</si>
  <si>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</si>
  <si>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</si>
  <si>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</si>
  <si>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</si>
  <si>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</si>
  <si>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</si>
  <si>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</si>
  <si>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</si>
  <si>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</si>
  <si>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</si>
  <si>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</si>
  <si>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</si>
  <si>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</si>
  <si>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</si>
  <si>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</si>
  <si>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</si>
  <si>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</si>
  <si>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</si>
  <si>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</si>
  <si>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</si>
  <si>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</si>
  <si>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</si>
  <si>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</si>
  <si>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</si>
  <si>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</si>
  <si>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</si>
  <si>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</si>
  <si>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</si>
  <si>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</si>
  <si>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</si>
  <si>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</si>
  <si>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</si>
  <si>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</si>
  <si>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</si>
  <si>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</si>
  <si>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</si>
  <si>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</si>
  <si>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</si>
  <si>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</si>
  <si>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</si>
  <si>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</si>
  <si>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</si>
  <si>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</si>
  <si>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</si>
  <si>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</si>
  <si>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</si>
  <si>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</si>
  <si>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</si>
  <si>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</si>
  <si>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</si>
  <si>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</si>
  <si>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</si>
  <si>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</si>
  <si>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</si>
  <si>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</si>
  <si>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</si>
  <si>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</si>
  <si>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</si>
  <si>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</si>
  <si>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</si>
  <si>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</si>
  <si>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</si>
  <si>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</si>
  <si>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</si>
  <si>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</si>
  <si>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</si>
  <si>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</si>
  <si>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</si>
  <si>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</si>
  <si>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</si>
  <si>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</si>
  <si>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</si>
  <si>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</si>
  <si>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</si>
  <si>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</si>
  <si>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</si>
  <si>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</si>
  <si>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</si>
  <si>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</si>
  <si>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</si>
  <si>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</si>
  <si>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</si>
  <si>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</si>
  <si>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</si>
  <si>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</si>
  <si>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</si>
  <si>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</si>
  <si>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</si>
  <si>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</si>
  <si>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</si>
  <si>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</si>
  <si>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</si>
  <si>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</si>
  <si>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</si>
  <si>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</si>
  <si>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</si>
  <si>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</si>
  <si>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</si>
  <si>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</si>
  <si>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</si>
  <si>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</si>
  <si>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</si>
  <si>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</si>
  <si>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</si>
  <si>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</si>
  <si>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</si>
  <si>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</si>
  <si>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</si>
  <si>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</si>
  <si>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</si>
  <si>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</si>
  <si>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</si>
  <si>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</si>
  <si>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</si>
  <si>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</si>
  <si>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</si>
  <si>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</si>
  <si>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</si>
  <si>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</si>
  <si>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</si>
  <si>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</si>
  <si>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</si>
  <si>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</si>
  <si>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</si>
  <si>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</si>
  <si>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</si>
  <si>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</si>
  <si>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</si>
  <si>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</si>
  <si>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</si>
  <si>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</si>
  <si>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</si>
  <si>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</si>
  <si>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</si>
  <si>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</si>
  <si>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</si>
  <si>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</si>
  <si>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</si>
  <si>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</si>
  <si>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</si>
  <si>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</si>
  <si>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</si>
  <si>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</si>
  <si>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</si>
  <si>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</si>
  <si>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</si>
  <si>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</si>
  <si>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</si>
  <si>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</si>
  <si>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</si>
  <si>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</si>
  <si>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</si>
  <si>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</si>
  <si>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</si>
  <si>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</si>
  <si>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</si>
  <si>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</si>
  <si>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</si>
  <si>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</si>
  <si>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</si>
  <si>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</si>
  <si>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</si>
  <si>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</si>
  <si>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</si>
  <si>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</si>
  <si>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</si>
  <si>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</si>
  <si>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</si>
  <si>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</si>
  <si>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</si>
  <si>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</si>
  <si>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</si>
  <si>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</si>
  <si>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</si>
  <si>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</si>
  <si>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</si>
  <si>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</si>
  <si>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</si>
  <si>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</si>
  <si>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</si>
  <si>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</si>
  <si>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</si>
  <si>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</si>
  <si>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</si>
  <si>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</si>
  <si>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</si>
  <si>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</si>
  <si>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</si>
  <si>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</si>
  <si>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</si>
  <si>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</si>
  <si>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</si>
  <si>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</si>
  <si>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</si>
  <si>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</si>
  <si>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</si>
  <si>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</si>
  <si>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</si>
  <si>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</si>
  <si>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</si>
  <si>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</si>
  <si>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</si>
  <si>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</si>
  <si>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</si>
  <si>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</si>
  <si>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</si>
  <si>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</si>
  <si>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</si>
  <si>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</si>
  <si>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</si>
  <si>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</si>
  <si>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</si>
  <si>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</si>
  <si>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</si>
  <si>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</si>
  <si>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</si>
  <si>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</si>
  <si>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</si>
  <si>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</si>
  <si>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</si>
  <si>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</si>
  <si>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</si>
  <si>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</si>
  <si>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</si>
  <si>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</si>
  <si>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</si>
  <si>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</si>
  <si>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</si>
  <si>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</si>
  <si>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</si>
  <si>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</si>
  <si>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</si>
  <si>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</si>
  <si>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</si>
  <si>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</si>
  <si>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</si>
  <si>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</si>
  <si>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</si>
  <si>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</si>
  <si>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</si>
  <si>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</si>
  <si>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</si>
  <si>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</si>
  <si>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</si>
  <si>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</si>
  <si>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</si>
  <si>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</si>
  <si>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</si>
  <si>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</si>
  <si>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</si>
  <si>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</si>
  <si>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</si>
  <si>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</si>
  <si>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</si>
  <si>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</si>
  <si>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</si>
  <si>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</si>
  <si>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</si>
  <si>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</si>
  <si>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</si>
  <si>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</si>
  <si>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</si>
  <si>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</si>
  <si>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</si>
  <si>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</si>
  <si>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</si>
  <si>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</si>
  <si>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</si>
  <si>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</si>
  <si>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</si>
  <si>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</si>
  <si>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</si>
  <si>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</si>
  <si>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</si>
  <si>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</si>
  <si>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</si>
  <si>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</si>
  <si>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</si>
  <si>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</si>
  <si>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</si>
  <si>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</si>
  <si>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</si>
  <si>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</si>
  <si>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</si>
  <si>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</si>
  <si>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</si>
  <si>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</si>
  <si>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</si>
  <si>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</si>
  <si>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</si>
  <si>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</si>
  <si>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</si>
  <si>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</si>
  <si>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</si>
  <si>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</si>
  <si>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</si>
  <si>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</si>
  <si>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</si>
  <si>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</si>
  <si>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</si>
  <si>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</si>
  <si>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</si>
  <si>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</si>
  <si>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</si>
  <si>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</si>
  <si>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</si>
  <si>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</si>
  <si>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</si>
  <si>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</si>
  <si>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</si>
  <si>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</si>
  <si>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</si>
  <si>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</si>
  <si>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</si>
  <si>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</si>
  <si>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</si>
  <si>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</si>
  <si>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</si>
  <si>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</si>
  <si>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</si>
  <si>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</si>
  <si>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</si>
  <si>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</si>
  <si>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</si>
  <si>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</si>
  <si>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</si>
  <si>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</si>
  <si>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</si>
  <si>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</si>
  <si>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</si>
  <si>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</si>
  <si>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</si>
  <si>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</si>
  <si>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</si>
  <si>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</si>
  <si>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</si>
  <si>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</si>
  <si>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</si>
  <si>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</si>
  <si>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</si>
  <si>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</si>
  <si>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</si>
  <si>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</si>
  <si>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</si>
  <si>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</si>
  <si>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</si>
  <si>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</si>
  <si>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</si>
  <si>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</si>
  <si>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</si>
  <si>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</si>
  <si>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</si>
  <si>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</si>
  <si>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</si>
  <si>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</si>
  <si>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</si>
  <si>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</si>
  <si>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</si>
  <si>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</si>
  <si>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</si>
  <si>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</si>
  <si>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</si>
  <si>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</si>
  <si>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</si>
  <si>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</si>
  <si>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</si>
  <si>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</si>
  <si>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</si>
  <si>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</si>
  <si>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</si>
  <si>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</si>
  <si>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</si>
  <si>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</si>
  <si>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</si>
  <si>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</si>
  <si>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</si>
  <si>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</si>
  <si>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</si>
  <si>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</si>
  <si>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</si>
  <si>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</si>
  <si>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</si>
  <si>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</si>
  <si>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</si>
  <si>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</si>
  <si>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</si>
  <si>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</si>
  <si>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</si>
  <si>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</si>
  <si>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</si>
  <si>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</si>
  <si>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</si>
  <si>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</si>
  <si>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</si>
  <si>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</si>
  <si>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</si>
  <si>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</si>
  <si>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</si>
  <si>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</si>
  <si>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</si>
  <si>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</si>
  <si>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</si>
  <si>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</si>
  <si>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</si>
  <si>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</si>
  <si>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</si>
  <si>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</si>
  <si>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</si>
  <si>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</si>
  <si>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</si>
  <si>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</si>
  <si>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</si>
  <si>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</si>
  <si>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</si>
  <si>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</si>
  <si>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</si>
  <si>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</si>
  <si>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</si>
  <si>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</si>
  <si>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</si>
  <si>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</si>
  <si>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</si>
  <si>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</si>
  <si>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</si>
  <si>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</si>
  <si>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</si>
  <si>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</si>
  <si>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</si>
  <si>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</si>
  <si>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</si>
  <si>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</si>
  <si>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</si>
  <si>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</si>
  <si>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</si>
  <si>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</si>
  <si>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</si>
  <si>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</si>
  <si>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</si>
  <si>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</si>
  <si>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</si>
  <si>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</si>
  <si>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</si>
  <si>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</si>
  <si>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</si>
  <si>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</si>
  <si>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</si>
  <si>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</si>
  <si>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</si>
  <si>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</si>
  <si>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</si>
  <si>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</si>
  <si>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</si>
  <si>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</si>
  <si>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</si>
  <si>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</si>
  <si>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</si>
  <si>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</si>
  <si>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</si>
  <si>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</si>
  <si>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</si>
  <si>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</si>
  <si>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</si>
  <si>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</si>
  <si>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</si>
  <si>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</si>
  <si>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</si>
  <si>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</si>
  <si>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</si>
  <si>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</si>
  <si>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</si>
  <si>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</si>
  <si>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</si>
  <si>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</si>
  <si>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</si>
  <si>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</si>
  <si>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</si>
  <si>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</si>
  <si>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</si>
  <si>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</si>
  <si>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</si>
  <si>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</si>
  <si>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</si>
  <si>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</si>
  <si>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</si>
  <si>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</si>
  <si>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</si>
  <si>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</si>
  <si>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</si>
  <si>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</si>
  <si>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</si>
  <si>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</si>
  <si>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</si>
  <si>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</si>
  <si>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</si>
  <si>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</si>
  <si>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</si>
  <si>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</si>
  <si>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</si>
  <si>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</si>
  <si>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</si>
  <si>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</si>
  <si>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</si>
  <si>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</si>
  <si>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</si>
  <si>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</si>
  <si>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</si>
  <si>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</si>
  <si>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</si>
  <si>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</si>
  <si>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</si>
  <si>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</si>
  <si>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</si>
  <si>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</si>
  <si>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</si>
  <si>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</si>
  <si>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</si>
  <si>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</si>
  <si>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</si>
  <si>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</si>
  <si>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</si>
  <si>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</si>
  <si>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</si>
  <si>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</si>
  <si>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</si>
  <si>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</si>
  <si>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</si>
  <si>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</si>
  <si>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</si>
  <si>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</si>
  <si>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</si>
  <si>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</si>
  <si>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</si>
  <si>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</si>
  <si>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</si>
  <si>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</si>
  <si>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</si>
  <si>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</si>
  <si>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</si>
  <si>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</si>
  <si>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</si>
  <si>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</si>
  <si>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</si>
  <si>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</si>
  <si>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</si>
  <si>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</si>
  <si>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</si>
  <si>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</si>
  <si>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</si>
  <si>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</si>
  <si>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</si>
  <si>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</si>
  <si>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</si>
  <si>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</si>
  <si>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</si>
  <si>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</si>
  <si>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</si>
  <si>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</si>
  <si>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</si>
  <si>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</si>
  <si>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</si>
  <si>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</si>
  <si>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</si>
  <si>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</si>
  <si>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</si>
  <si>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</si>
  <si>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</si>
  <si>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</si>
  <si>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</si>
  <si>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</si>
  <si>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</si>
  <si>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</si>
  <si>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</si>
  <si>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</si>
  <si>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</si>
  <si>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</si>
  <si>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</si>
  <si>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</si>
  <si>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</si>
  <si>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</si>
  <si>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</si>
  <si>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</si>
  <si>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</si>
  <si>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</si>
  <si>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</si>
  <si>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</si>
  <si>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</si>
  <si>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</si>
  <si>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</si>
  <si>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</si>
  <si>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</si>
  <si>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</si>
  <si>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</si>
  <si>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</si>
  <si>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</si>
  <si>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</si>
  <si>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</si>
  <si>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</si>
  <si>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</si>
  <si>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</si>
  <si>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</si>
  <si>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</si>
  <si>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</si>
  <si>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</si>
  <si>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</si>
  <si>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</si>
  <si>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</si>
  <si>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</si>
  <si>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</si>
  <si>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</si>
  <si>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</si>
  <si>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</si>
  <si>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</si>
  <si>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</si>
  <si>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</si>
  <si>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</si>
  <si>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</si>
  <si>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</si>
  <si>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</si>
  <si>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</si>
  <si>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</si>
  <si>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</si>
  <si>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</si>
  <si>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</si>
  <si>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</si>
  <si>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</si>
  <si>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</si>
  <si>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</si>
  <si>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</si>
  <si>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</si>
  <si>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</si>
  <si>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</si>
  <si>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</si>
  <si>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</si>
  <si>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</si>
  <si>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</si>
  <si>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</si>
  <si>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</si>
  <si>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</si>
  <si>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</si>
  <si>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</si>
  <si>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</si>
  <si>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</si>
  <si>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</si>
  <si>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</si>
  <si>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</si>
  <si>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</si>
  <si>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</si>
  <si>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</si>
  <si>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</si>
  <si>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</si>
  <si>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</si>
  <si>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</si>
  <si>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</si>
  <si>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</si>
  <si>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</si>
  <si>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</si>
  <si>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</si>
  <si>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</si>
  <si>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</si>
  <si>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</si>
  <si>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</si>
  <si>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</si>
  <si>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</si>
  <si>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</si>
  <si>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</si>
  <si>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</si>
  <si>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</si>
  <si>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</si>
  <si>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</si>
  <si>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</si>
  <si>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</si>
  <si>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</si>
  <si>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</si>
  <si>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</si>
  <si>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</si>
  <si>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</si>
  <si>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</si>
  <si>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</si>
  <si>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</si>
  <si>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</si>
  <si>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</si>
  <si>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</si>
  <si>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</si>
  <si>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</si>
  <si>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</si>
  <si>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</si>
  <si>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</si>
  <si>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</si>
  <si>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</si>
  <si>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</si>
  <si>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</si>
  <si>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</si>
  <si>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</si>
  <si>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</si>
  <si>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</si>
  <si>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</si>
  <si>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</si>
  <si>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</si>
  <si>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</si>
  <si>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</si>
  <si>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</si>
  <si>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</si>
  <si>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</si>
  <si>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</si>
  <si>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</si>
  <si>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</si>
  <si>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</si>
  <si>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</si>
  <si>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</si>
  <si>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</si>
  <si>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</si>
  <si>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</si>
  <si>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</si>
  <si>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</si>
  <si>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</si>
  <si>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</si>
  <si>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</si>
  <si>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</si>
  <si>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</si>
  <si>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</si>
  <si>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</si>
  <si>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</si>
  <si>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</si>
  <si>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</si>
  <si>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</si>
  <si>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</si>
  <si>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</si>
  <si>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</si>
  <si>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</si>
  <si>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</si>
  <si>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</si>
  <si>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</si>
  <si>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</si>
  <si>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</si>
  <si>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</si>
  <si>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</si>
  <si>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</si>
  <si>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</si>
  <si>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</si>
  <si>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</si>
  <si>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</si>
  <si>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</si>
  <si>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</si>
  <si>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</si>
  <si>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</si>
  <si>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</si>
  <si>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</si>
  <si>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</si>
  <si>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</si>
  <si>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</si>
  <si>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</si>
  <si>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</si>
  <si>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</si>
  <si>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</si>
  <si>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</si>
  <si>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</si>
  <si>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</si>
  <si>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</si>
  <si>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</si>
  <si>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</si>
  <si>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</si>
  <si>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</si>
  <si>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</si>
  <si>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</si>
  <si>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</si>
  <si>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</si>
  <si>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</si>
  <si>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</si>
  <si>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</si>
  <si>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</si>
  <si>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</si>
  <si>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</si>
  <si>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</si>
  <si>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</si>
  <si>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</si>
  <si>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</si>
  <si>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</si>
  <si>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</si>
  <si>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</si>
  <si>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</si>
  <si>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</si>
  <si>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</si>
  <si>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</si>
  <si>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</si>
  <si>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</si>
  <si>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</si>
  <si>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</si>
  <si>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</si>
  <si>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</si>
  <si>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</si>
  <si>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</si>
  <si>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</si>
  <si>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</si>
  <si>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</si>
  <si>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</si>
  <si>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</si>
  <si>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</si>
  <si>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</si>
  <si>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</si>
  <si>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</si>
  <si>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</si>
  <si>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</si>
  <si>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</si>
  <si>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</si>
  <si>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</si>
  <si>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</si>
  <si>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</si>
  <si>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</si>
  <si>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</si>
  <si>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</si>
  <si>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</si>
  <si>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</si>
  <si>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</si>
  <si>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</si>
  <si>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</si>
  <si>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</si>
  <si>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</si>
  <si>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</si>
  <si>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</si>
  <si>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</si>
  <si>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</si>
  <si>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</si>
  <si>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</si>
  <si>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</si>
  <si>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</si>
  <si>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</si>
  <si>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</si>
  <si>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</si>
  <si>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</si>
  <si>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</si>
  <si>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</si>
  <si>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</si>
  <si>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</si>
  <si>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</si>
  <si>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</si>
  <si>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</si>
  <si>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</si>
  <si>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</si>
  <si>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</si>
  <si>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</si>
  <si>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</si>
  <si>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</si>
  <si>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</si>
  <si>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</si>
  <si>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</si>
  <si>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</si>
  <si>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</si>
  <si>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</si>
  <si>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</si>
  <si>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</si>
  <si>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</si>
  <si>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</si>
  <si>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</si>
  <si>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</si>
  <si>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</si>
  <si>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</si>
  <si>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</si>
  <si>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</si>
  <si>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</si>
  <si>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</si>
  <si>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</si>
  <si>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</si>
  <si>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</si>
  <si>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</si>
  <si>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</si>
  <si>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</si>
  <si>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</si>
  <si>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</si>
  <si>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</si>
  <si>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</si>
  <si>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</si>
  <si>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</si>
  <si>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</si>
  <si>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</si>
  <si>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</si>
  <si>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</si>
  <si>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</si>
  <si>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</si>
  <si>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</si>
  <si>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</si>
  <si>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</si>
  <si>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</si>
  <si>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</si>
  <si>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</si>
  <si>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</si>
  <si>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</si>
  <si>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</si>
  <si>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</si>
  <si>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</si>
  <si>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</si>
  <si>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</si>
  <si>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</si>
  <si>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</si>
  <si>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</si>
  <si>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</si>
  <si>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</si>
  <si>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</si>
  <si>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</si>
  <si>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</si>
  <si>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</si>
  <si>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</si>
  <si>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</si>
  <si>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</si>
  <si>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</si>
  <si>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</si>
  <si>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</si>
  <si>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</si>
  <si>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</si>
  <si>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</si>
  <si>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</si>
  <si>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</si>
  <si>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</si>
  <si>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</si>
  <si>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</si>
  <si>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</si>
  <si>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</si>
  <si>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</si>
  <si>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</si>
  <si>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</si>
  <si>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</si>
  <si>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</si>
  <si>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</si>
  <si>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</si>
  <si>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</si>
  <si>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</si>
  <si>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</si>
  <si>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</si>
  <si>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</si>
  <si>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</si>
  <si>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</si>
  <si>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</si>
  <si>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</si>
  <si>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</si>
  <si>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</si>
  <si>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</si>
  <si>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</si>
  <si>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</si>
  <si>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</si>
  <si>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</si>
  <si>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</si>
  <si>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</si>
  <si>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</si>
  <si>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</si>
  <si>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</si>
  <si>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</si>
  <si>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</si>
  <si>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</si>
  <si>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</si>
  <si>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</si>
  <si>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</si>
  <si>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</si>
  <si>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</si>
  <si>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</si>
  <si>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</si>
  <si>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</si>
  <si>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</si>
  <si>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</si>
  <si>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</si>
  <si>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</si>
  <si>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</si>
  <si>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</si>
  <si>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</si>
  <si>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</si>
  <si>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</si>
  <si>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</si>
  <si>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</si>
  <si>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</si>
  <si>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</si>
  <si>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</si>
  <si>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</si>
  <si>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</si>
  <si>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</si>
  <si>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</si>
  <si>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</si>
  <si>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</si>
  <si>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</si>
  <si>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</si>
  <si>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</si>
  <si>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</si>
  <si>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</si>
  <si>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</si>
  <si>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</si>
  <si>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</si>
  <si>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</si>
  <si>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</si>
  <si>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</si>
  <si>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</si>
  <si>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</si>
  <si>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</si>
  <si>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</si>
  <si>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</si>
  <si>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</si>
  <si>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</si>
  <si>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</si>
  <si>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</si>
  <si>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</si>
  <si>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</si>
  <si>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</si>
  <si>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</si>
  <si>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</si>
  <si>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</si>
  <si>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</si>
  <si>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</si>
  <si>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</si>
  <si>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</si>
  <si>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</si>
  <si>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</si>
  <si>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</si>
  <si>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</si>
  <si>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</si>
  <si>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</si>
  <si>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</si>
  <si>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</si>
  <si>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</si>
  <si>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</si>
  <si>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</si>
  <si>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</si>
  <si>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</si>
  <si>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</si>
  <si>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</si>
  <si>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</si>
  <si>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</si>
  <si>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</si>
  <si>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</si>
  <si>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</si>
  <si>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</si>
  <si>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</si>
  <si>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</si>
  <si>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</si>
  <si>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</si>
  <si>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</si>
  <si>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</si>
  <si>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</si>
  <si>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</si>
  <si>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</si>
  <si>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</si>
  <si>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</si>
  <si>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</si>
  <si>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</si>
  <si>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</si>
  <si>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</si>
  <si>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</si>
  <si>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</si>
  <si>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</si>
  <si>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</si>
  <si>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</si>
  <si>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</si>
  <si>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</si>
  <si>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</si>
  <si>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</si>
  <si>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</si>
  <si>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</si>
  <si>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</si>
  <si>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</si>
  <si>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</si>
  <si>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</si>
  <si>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</si>
  <si>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</si>
  <si>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</si>
  <si>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</si>
  <si>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</si>
  <si>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</si>
  <si>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</si>
  <si>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</si>
  <si>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</si>
  <si>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</si>
  <si>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</si>
  <si>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</si>
  <si>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</si>
  <si>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</si>
  <si>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</si>
  <si>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</si>
  <si>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</si>
  <si>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</si>
  <si>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</si>
  <si>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</si>
  <si>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</si>
  <si>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</si>
  <si>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</si>
  <si>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</si>
  <si>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</si>
  <si>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</si>
  <si>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</si>
  <si>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</si>
  <si>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</si>
  <si>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</si>
  <si>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</si>
  <si>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</si>
  <si>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</si>
  <si>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</si>
  <si>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</si>
  <si>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</si>
  <si>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</si>
  <si>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</si>
  <si>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</si>
  <si>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</si>
  <si>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</si>
  <si>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</si>
  <si>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</si>
  <si>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</si>
  <si>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</si>
  <si>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</si>
  <si>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</si>
  <si>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</si>
  <si>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</si>
  <si>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</si>
  <si>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</si>
  <si>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</si>
  <si>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</si>
  <si>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</si>
  <si>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</si>
  <si>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</si>
  <si>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</si>
  <si>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</si>
  <si>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</si>
  <si>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</si>
  <si>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</si>
  <si>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</si>
  <si>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</si>
  <si>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</si>
  <si>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</si>
  <si>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</si>
  <si>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</si>
  <si>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</si>
  <si>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</si>
  <si>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</si>
  <si>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</si>
  <si>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</si>
  <si>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</si>
  <si>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</si>
  <si>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</si>
  <si>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</si>
  <si>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</si>
  <si>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</si>
  <si>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</si>
  <si>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</si>
  <si>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</si>
  <si>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</si>
  <si>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</si>
  <si>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</si>
  <si>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</si>
  <si>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</si>
  <si>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</si>
  <si>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</si>
  <si>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</si>
  <si>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</si>
  <si>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</si>
  <si>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</si>
  <si>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</si>
  <si>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</si>
  <si>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</si>
  <si>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</si>
  <si>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</si>
  <si>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</si>
  <si>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</si>
  <si>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</si>
  <si>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</si>
  <si>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</si>
  <si>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</si>
  <si>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</si>
  <si>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</si>
  <si>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</si>
  <si>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</si>
  <si>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</si>
  <si>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</si>
  <si>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</si>
  <si>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</si>
  <si>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</si>
  <si>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</si>
  <si>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</si>
  <si>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</si>
  <si>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</si>
  <si>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</si>
  <si>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</si>
  <si>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</si>
  <si>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</si>
  <si>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</si>
  <si>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</si>
  <si>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</si>
  <si>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</si>
  <si>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</si>
  <si>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</si>
  <si>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</si>
  <si>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</si>
  <si>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</si>
  <si>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</si>
  <si>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</si>
  <si>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</si>
  <si>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</si>
  <si>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</si>
  <si>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</si>
  <si>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</si>
  <si>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</si>
  <si>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</si>
  <si>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</si>
  <si>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</si>
  <si>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</si>
  <si>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</si>
  <si>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</si>
  <si>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</si>
  <si>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</si>
  <si>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</si>
  <si>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</si>
  <si>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</si>
  <si>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</si>
  <si>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</si>
  <si>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</si>
  <si>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</si>
  <si>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</si>
  <si>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</si>
  <si>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</si>
  <si>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</si>
  <si>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</si>
  <si>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</si>
  <si>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</si>
  <si>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</si>
  <si>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</si>
  <si>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</si>
  <si>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</si>
  <si>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</si>
  <si>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</si>
  <si>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</si>
  <si>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</si>
  <si>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</si>
  <si>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</si>
  <si>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</si>
  <si>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</si>
  <si>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</si>
  <si>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</si>
  <si>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</si>
  <si>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</si>
  <si>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</si>
  <si>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</si>
  <si>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</si>
  <si>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</si>
  <si>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</si>
  <si>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</si>
  <si>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</si>
  <si>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</si>
  <si>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</si>
  <si>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</si>
  <si>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</si>
  <si>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</si>
  <si>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</si>
  <si>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</si>
  <si>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</si>
  <si>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</si>
  <si>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</si>
  <si>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</si>
  <si>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</si>
  <si>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</si>
  <si>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</si>
  <si>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</si>
  <si>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</si>
  <si>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</si>
  <si>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</si>
  <si>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</si>
  <si>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</si>
  <si>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</si>
  <si>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</si>
  <si>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</si>
  <si>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</si>
  <si>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</si>
  <si>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</si>
  <si>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</si>
  <si>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</si>
  <si>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</si>
  <si>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</si>
  <si>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</si>
  <si>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</si>
  <si>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</si>
  <si>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</si>
  <si>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</si>
  <si>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</si>
  <si>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</si>
  <si>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</si>
  <si>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</si>
  <si>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</si>
  <si>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</si>
  <si>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</si>
  <si>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</si>
  <si>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</si>
  <si>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</si>
  <si>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</si>
  <si>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</si>
  <si>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</si>
  <si>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</si>
  <si>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</si>
  <si>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</si>
  <si>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</si>
  <si>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</si>
  <si>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</si>
  <si>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</si>
  <si>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</si>
  <si>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</si>
  <si>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</si>
  <si>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</si>
  <si>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</si>
  <si>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</si>
  <si>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</si>
  <si>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</si>
  <si>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</si>
  <si>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</si>
  <si>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</si>
  <si>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</si>
  <si>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</si>
  <si>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</si>
  <si>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</si>
  <si>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</si>
  <si>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</si>
  <si>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</si>
  <si>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</si>
  <si>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</si>
  <si>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</si>
  <si>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</si>
  <si>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</si>
  <si>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</si>
  <si>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</si>
  <si>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</si>
  <si>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</si>
  <si>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</si>
  <si>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</si>
  <si>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</si>
  <si>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</si>
  <si>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</si>
  <si>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</si>
  <si>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</si>
  <si>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</si>
  <si>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</si>
  <si>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</si>
  <si>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</si>
  <si>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</si>
  <si>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</si>
  <si>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</si>
  <si>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</si>
  <si>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</si>
  <si>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</si>
  <si>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</si>
  <si>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</si>
  <si>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</si>
  <si>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</si>
  <si>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</si>
  <si>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</si>
  <si>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</si>
  <si>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</si>
  <si>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</si>
  <si>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</si>
  <si>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</si>
  <si>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</si>
  <si>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</si>
  <si>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</si>
  <si>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</si>
  <si>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</si>
  <si>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</si>
  <si>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</si>
  <si>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</si>
  <si>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</si>
  <si>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</si>
  <si>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</si>
  <si>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</si>
  <si>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</si>
  <si>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</si>
  <si>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</si>
  <si>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</si>
  <si>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</si>
  <si>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</si>
  <si>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</si>
  <si>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</si>
  <si>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</si>
  <si>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</si>
  <si>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</si>
  <si>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</si>
  <si>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</si>
  <si>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</si>
  <si>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</si>
  <si>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</si>
  <si>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</si>
  <si>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</si>
  <si>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</si>
  <si>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</si>
  <si>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</si>
  <si>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</si>
  <si>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</si>
  <si>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</si>
  <si>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</si>
  <si>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</si>
  <si>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</si>
  <si>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</si>
  <si>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</si>
  <si>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</si>
  <si>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</si>
  <si>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</si>
  <si>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</si>
  <si>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</si>
  <si>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</si>
  <si>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</si>
  <si>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</si>
  <si>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</si>
  <si>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</si>
  <si>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</si>
  <si>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</si>
  <si>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</si>
  <si>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</si>
  <si>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</si>
  <si>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</si>
  <si>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</si>
  <si>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</si>
  <si>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</si>
  <si>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</si>
  <si>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</si>
  <si>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</si>
  <si>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</si>
  <si>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</si>
  <si>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</si>
  <si>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</si>
  <si>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</si>
  <si>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</si>
  <si>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</si>
  <si>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</si>
  <si>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</si>
  <si>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</si>
  <si>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</si>
  <si>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</si>
  <si>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</si>
  <si>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</si>
  <si>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</si>
  <si>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</si>
  <si>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</si>
  <si>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</si>
  <si>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</si>
  <si>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</si>
  <si>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</si>
  <si>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</si>
  <si>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</si>
  <si>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</si>
  <si>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</si>
  <si>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</si>
  <si>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</si>
  <si>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</si>
  <si>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</si>
  <si>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</si>
  <si>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</si>
  <si>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</si>
  <si>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</si>
  <si>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</si>
  <si>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</si>
  <si>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</si>
  <si>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</si>
  <si>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</si>
  <si>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</si>
  <si>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</si>
  <si>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</si>
  <si>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</si>
  <si>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</si>
  <si>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</si>
  <si>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</si>
  <si>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</si>
  <si>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</si>
  <si>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</si>
  <si>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</si>
  <si>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</si>
  <si>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</si>
  <si>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</si>
  <si>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</si>
  <si>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</si>
  <si>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</si>
  <si>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</si>
  <si>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</si>
  <si>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</si>
  <si>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</si>
  <si>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</si>
  <si>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</si>
  <si>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</si>
  <si>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</si>
  <si>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</si>
  <si>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</si>
  <si>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</si>
  <si>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</si>
  <si>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</si>
  <si>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</si>
  <si>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</si>
  <si>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</si>
  <si>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</si>
  <si>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</si>
  <si>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</si>
  <si>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</si>
  <si>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</si>
  <si>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</si>
  <si>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</si>
  <si>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</si>
  <si>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</si>
  <si>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</si>
  <si>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</si>
  <si>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</si>
  <si>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</si>
  <si>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</si>
  <si>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</si>
  <si>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</si>
  <si>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</si>
  <si>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</si>
  <si>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</si>
  <si>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</si>
  <si>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</si>
  <si>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</si>
  <si>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</si>
  <si>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</si>
  <si>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</si>
  <si>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</si>
  <si>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</si>
  <si>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</si>
  <si>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</si>
  <si>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</si>
  <si>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</si>
  <si>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</si>
  <si>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</si>
  <si>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</si>
  <si>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</si>
  <si>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</si>
  <si>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</si>
  <si>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</si>
  <si>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</si>
  <si>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</si>
  <si>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</si>
  <si>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</si>
  <si>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</si>
  <si>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</si>
  <si>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</si>
  <si>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</si>
  <si>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</si>
  <si>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</si>
  <si>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</si>
  <si>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</si>
  <si>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</si>
  <si>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</si>
  <si>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</si>
  <si>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</si>
  <si>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</si>
  <si>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</si>
  <si>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</si>
  <si>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</si>
  <si>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</si>
  <si>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</si>
  <si>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</si>
  <si>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</si>
  <si>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</si>
  <si>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</si>
  <si>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</si>
  <si>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</si>
  <si>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</si>
  <si>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</si>
  <si>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</si>
  <si>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</si>
  <si>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</si>
  <si>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</si>
  <si>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</si>
  <si>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</si>
  <si>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</si>
  <si>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</si>
  <si>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</si>
  <si>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</si>
  <si>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</si>
  <si>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</si>
  <si>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</si>
  <si>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</si>
  <si>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</si>
  <si>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</si>
  <si>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</si>
  <si>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</si>
  <si>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</si>
  <si>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</si>
  <si>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</si>
  <si>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</si>
  <si>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</si>
  <si>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</si>
  <si>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</si>
  <si>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</si>
  <si>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</si>
  <si>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</si>
  <si>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</si>
  <si>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</si>
  <si>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</si>
  <si>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</si>
  <si>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</si>
  <si>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</si>
  <si>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</si>
  <si>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</si>
  <si>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</si>
  <si>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</si>
  <si>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</si>
  <si>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</si>
  <si>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</si>
  <si>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</si>
  <si>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</si>
  <si>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</si>
  <si>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</si>
  <si>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</si>
  <si>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</si>
  <si>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</si>
  <si>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</si>
  <si>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</si>
  <si>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</si>
  <si>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</si>
  <si>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</si>
  <si>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</si>
  <si>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</si>
  <si>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</si>
  <si>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</si>
  <si>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</si>
  <si>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</si>
  <si>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</si>
  <si>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</si>
  <si>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</si>
  <si>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</si>
  <si>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</si>
  <si>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</si>
  <si>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</si>
  <si>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</si>
  <si>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</si>
  <si>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</si>
  <si>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</si>
  <si>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</si>
  <si>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</si>
  <si>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</si>
  <si>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</si>
  <si>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</si>
  <si>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</si>
  <si>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</si>
  <si>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</si>
  <si>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</si>
  <si>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</si>
  <si>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</si>
  <si>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</si>
  <si>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</si>
  <si>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</si>
  <si>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</si>
  <si>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</si>
  <si>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</si>
  <si>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</si>
  <si>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</si>
  <si>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</si>
  <si>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</si>
  <si>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</si>
  <si>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</si>
  <si>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</si>
  <si>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</si>
  <si>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</si>
  <si>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</si>
  <si>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</si>
  <si>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</si>
  <si>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</si>
  <si>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</si>
  <si>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</si>
  <si>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</si>
  <si>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</si>
  <si>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</si>
  <si>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</si>
  <si>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</si>
  <si>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</si>
  <si>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</si>
  <si>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</si>
  <si>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</si>
  <si>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</si>
  <si>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</si>
  <si>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</si>
  <si>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</si>
  <si>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</si>
  <si>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</si>
  <si>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</si>
  <si>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</si>
  <si>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</si>
  <si>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</si>
  <si>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</si>
  <si>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</si>
  <si>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</si>
  <si>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</si>
  <si>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</si>
  <si>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</si>
  <si>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</si>
  <si>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</si>
  <si>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</si>
  <si>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</si>
  <si>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</si>
  <si>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</si>
  <si>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</si>
  <si>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</si>
  <si>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</si>
  <si>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</si>
  <si>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</si>
  <si>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</si>
  <si>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</si>
  <si>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</si>
  <si>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</si>
  <si>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</si>
  <si>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</si>
  <si>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</si>
  <si>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</si>
  <si>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</si>
  <si>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</si>
  <si>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</si>
  <si>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</si>
  <si>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</si>
  <si>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</si>
  <si>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</si>
  <si>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</si>
  <si>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</si>
  <si>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</si>
  <si>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</si>
  <si>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</si>
  <si>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</si>
  <si>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</si>
  <si>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</si>
  <si>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</si>
  <si>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</si>
  <si>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</si>
  <si>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</si>
  <si>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</si>
  <si>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</si>
  <si>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</si>
  <si>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</si>
  <si>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</si>
  <si>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</si>
  <si>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</si>
  <si>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</si>
  <si>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</si>
  <si>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</si>
  <si>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</si>
  <si>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</si>
  <si>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</si>
  <si>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</si>
  <si>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</si>
  <si>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</si>
  <si>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</si>
  <si>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</si>
  <si>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</si>
  <si>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</si>
  <si>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</si>
  <si>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</si>
  <si>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</si>
  <si>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</si>
  <si>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</si>
  <si>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</si>
  <si>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</si>
  <si>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</si>
  <si>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</si>
  <si>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</si>
  <si>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</si>
  <si>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</si>
  <si>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</si>
  <si>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</si>
  <si>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</si>
  <si>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</si>
  <si>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</si>
  <si>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</si>
  <si>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</si>
  <si>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</si>
  <si>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</si>
  <si>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</si>
  <si>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</si>
  <si>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</si>
  <si>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</si>
  <si>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</si>
  <si>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</si>
  <si>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</si>
  <si>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</si>
  <si>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</si>
  <si>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</si>
  <si>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</si>
  <si>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</si>
  <si>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</si>
  <si>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</si>
  <si>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</si>
  <si>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</si>
  <si>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</si>
  <si>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</si>
  <si>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</si>
  <si>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</si>
  <si>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</si>
  <si>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</si>
  <si>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</si>
  <si>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</si>
  <si>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</si>
  <si>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</si>
  <si>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</si>
  <si>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</si>
  <si>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</si>
  <si>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</si>
  <si>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</si>
  <si>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</si>
  <si>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</si>
  <si>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</si>
  <si>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</si>
  <si>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</si>
  <si>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</si>
  <si>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</si>
  <si>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</si>
  <si>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</si>
  <si>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</si>
  <si>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</si>
  <si>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</si>
  <si>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</si>
  <si>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</si>
  <si>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</si>
  <si>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</si>
  <si>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</si>
  <si>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</si>
  <si>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</si>
  <si>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</si>
  <si>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</si>
  <si>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</si>
  <si>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</si>
  <si>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</si>
  <si>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</si>
  <si>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</si>
  <si>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</si>
  <si>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</si>
  <si>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</si>
  <si>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</si>
  <si>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</si>
  <si>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</si>
  <si>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</si>
  <si>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</si>
  <si>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</si>
  <si>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</si>
  <si>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</si>
  <si>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</si>
  <si>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</si>
  <si>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</si>
  <si>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</si>
  <si>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</si>
  <si>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</si>
  <si>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</si>
  <si>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</si>
  <si>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</si>
  <si>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</si>
  <si>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</si>
  <si>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</si>
  <si>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</si>
  <si>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</si>
  <si>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</si>
  <si>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</si>
  <si>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</si>
  <si>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</si>
  <si>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</si>
  <si>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</si>
  <si>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</si>
  <si>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</si>
  <si>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</si>
  <si>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</si>
  <si>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</si>
  <si>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</si>
  <si>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</si>
  <si>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</si>
  <si>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</si>
  <si>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</si>
  <si>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</si>
  <si>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</si>
  <si>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</si>
  <si>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</si>
  <si>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</si>
  <si>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</si>
  <si>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</si>
  <si>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</si>
  <si>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</si>
  <si>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</si>
  <si>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</si>
  <si>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</si>
  <si>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</si>
  <si>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</si>
  <si>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</si>
  <si>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</si>
  <si>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</si>
  <si>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</si>
  <si>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</si>
  <si>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</si>
  <si>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</si>
  <si>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</si>
  <si>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</si>
  <si>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</si>
  <si>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</si>
  <si>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</si>
  <si>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</si>
  <si>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</si>
  <si>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</si>
  <si>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</si>
  <si>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</si>
  <si>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</si>
  <si>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</si>
  <si>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</si>
  <si>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</si>
  <si>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</si>
  <si>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</si>
  <si>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</si>
  <si>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</si>
  <si>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</si>
  <si>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</si>
  <si>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</si>
  <si>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</si>
  <si>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</si>
  <si>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</si>
  <si>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</si>
  <si>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</si>
  <si>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</si>
  <si>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</si>
  <si>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</si>
  <si>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</si>
  <si>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</si>
  <si>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</si>
  <si>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</si>
  <si>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</si>
  <si>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</si>
  <si>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</si>
  <si>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</si>
  <si>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</si>
  <si>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</si>
  <si>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</si>
  <si>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</si>
  <si>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</si>
  <si>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</si>
  <si>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</si>
  <si>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</si>
  <si>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</si>
  <si>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</si>
  <si>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</si>
  <si>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</si>
  <si>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</si>
  <si>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</si>
  <si>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</si>
  <si>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</si>
  <si>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</si>
  <si>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</si>
  <si>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</si>
  <si>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</si>
  <si>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</si>
  <si>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</si>
  <si>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</si>
  <si>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</si>
  <si>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</si>
  <si>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</si>
  <si>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</si>
  <si>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</si>
  <si>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</si>
  <si>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</si>
  <si>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</si>
  <si>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</si>
  <si>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</si>
  <si>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</si>
  <si>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</si>
  <si>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</si>
  <si>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</si>
  <si>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</si>
  <si>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</si>
  <si>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</si>
  <si>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</si>
  <si>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</si>
  <si>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</si>
  <si>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</si>
  <si>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</si>
  <si>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</si>
  <si>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</si>
  <si>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</si>
  <si>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</si>
  <si>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</si>
  <si>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</si>
  <si>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</si>
  <si>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</si>
  <si>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</si>
  <si>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</si>
  <si>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</si>
  <si>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</si>
  <si>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</si>
  <si>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</si>
  <si>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</si>
  <si>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</si>
  <si>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</si>
  <si>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</si>
  <si>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</si>
  <si>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</si>
  <si>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</si>
  <si>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</si>
  <si>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</si>
  <si>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</si>
  <si>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</si>
  <si>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</si>
  <si>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</si>
  <si>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</si>
  <si>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</si>
  <si>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</si>
  <si>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</si>
  <si>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</si>
  <si>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</si>
  <si>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</si>
  <si>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</si>
  <si>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</si>
  <si>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</si>
  <si>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</si>
  <si>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</si>
  <si>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</si>
  <si>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</si>
  <si>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</si>
  <si>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</si>
  <si>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</si>
  <si>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</si>
  <si>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</si>
  <si>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</si>
  <si>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</si>
  <si>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</si>
  <si>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</si>
  <si>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</si>
  <si>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</si>
  <si>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</si>
  <si>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</si>
  <si>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</si>
  <si>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</si>
  <si>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</si>
  <si>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</si>
  <si>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</si>
  <si>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</si>
  <si>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</si>
  <si>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</si>
  <si>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</si>
  <si>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</si>
  <si>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</si>
  <si>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</si>
  <si>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</si>
  <si>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</si>
  <si>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</si>
  <si>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</si>
  <si>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</si>
  <si>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</si>
  <si>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</si>
  <si>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</si>
  <si>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</si>
  <si>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</si>
  <si>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</si>
  <si>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</si>
  <si>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</si>
  <si>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</si>
  <si>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</si>
  <si>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</si>
  <si>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</si>
  <si>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</si>
  <si>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</si>
  <si>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</si>
  <si>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</si>
  <si>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</si>
  <si>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</si>
  <si>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</si>
  <si>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</si>
  <si>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</si>
  <si>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</si>
  <si>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</si>
  <si>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</si>
  <si>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</si>
  <si>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</si>
  <si>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</si>
  <si>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</si>
  <si>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</si>
  <si>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</si>
  <si>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</si>
  <si>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</si>
  <si>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</si>
  <si>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</si>
  <si>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</si>
  <si>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</si>
  <si>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</si>
  <si>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</si>
  <si>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</si>
  <si>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</si>
  <si>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</si>
  <si>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</si>
  <si>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</si>
  <si>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</si>
  <si>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</si>
  <si>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</si>
  <si>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</si>
  <si>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</si>
  <si>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</si>
  <si>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</si>
  <si>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</si>
  <si>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</si>
  <si>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</si>
  <si>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</si>
  <si>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</si>
  <si>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</si>
  <si>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</si>
  <si>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</si>
  <si>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</si>
  <si>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</si>
  <si>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</si>
  <si>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</si>
  <si>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</si>
  <si>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</si>
  <si>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</si>
  <si>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</si>
  <si>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</si>
  <si>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</si>
  <si>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</si>
  <si>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</si>
  <si>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</si>
  <si>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</si>
  <si>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</si>
  <si>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</si>
  <si>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</si>
  <si>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</si>
  <si>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</si>
  <si>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</si>
  <si>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</si>
  <si>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</si>
  <si>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</si>
  <si>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</si>
  <si>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</si>
  <si>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</si>
  <si>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</si>
  <si>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</si>
  <si>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</si>
  <si>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</si>
  <si>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</si>
  <si>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</si>
  <si>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</si>
  <si>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</si>
  <si>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</si>
  <si>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</si>
  <si>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</si>
  <si>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</si>
  <si>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</si>
  <si>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</si>
  <si>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</si>
  <si>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</si>
  <si>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</si>
  <si>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</si>
  <si>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</si>
  <si>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</si>
  <si>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</si>
  <si>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</si>
  <si>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</si>
  <si>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</si>
  <si>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</si>
  <si>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</si>
  <si>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</si>
  <si>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</si>
  <si>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</si>
  <si>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</si>
  <si>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</si>
  <si>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</si>
  <si>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</si>
  <si>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</si>
  <si>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</si>
  <si>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</si>
  <si>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</si>
  <si>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</si>
  <si>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</si>
  <si>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</si>
  <si>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</si>
  <si>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</si>
  <si>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</si>
  <si>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</si>
  <si>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</si>
  <si>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</si>
  <si>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</si>
  <si>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</si>
  <si>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</si>
  <si>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</si>
  <si>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</si>
  <si>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</si>
  <si>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</si>
  <si>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</si>
  <si>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</si>
  <si>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</si>
  <si>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</si>
  <si>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</si>
  <si>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</si>
  <si>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</si>
  <si>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</si>
  <si>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</si>
  <si>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</si>
  <si>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</si>
  <si>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</si>
  <si>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</si>
  <si>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</si>
  <si>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</si>
  <si>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</si>
  <si>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</si>
  <si>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</si>
  <si>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</si>
  <si>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</si>
  <si>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</si>
  <si>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</si>
  <si>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</si>
  <si>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</si>
  <si>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</si>
  <si>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</si>
  <si>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</si>
  <si>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</si>
  <si>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</si>
  <si>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</si>
  <si>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</si>
  <si>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</si>
  <si>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</si>
  <si>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</si>
  <si>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</si>
  <si>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</si>
  <si>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</si>
  <si>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</si>
  <si>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</si>
  <si>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</si>
  <si>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</si>
  <si>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</si>
  <si>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</si>
  <si>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</si>
  <si>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</si>
  <si>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</si>
  <si>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</si>
  <si>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</si>
  <si>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</si>
  <si>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</si>
  <si>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</si>
  <si>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</si>
  <si>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</si>
  <si>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</si>
  <si>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</si>
  <si>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</si>
  <si>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</si>
  <si>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</si>
  <si>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</si>
  <si>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</si>
  <si>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</si>
  <si>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</si>
  <si>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</si>
  <si>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</si>
  <si>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</si>
  <si>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</si>
  <si>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</si>
  <si>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</si>
  <si>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</si>
  <si>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</si>
  <si>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</si>
  <si>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</si>
  <si>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</si>
  <si>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</si>
  <si>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</si>
  <si>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</si>
  <si>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</si>
  <si>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</si>
  <si>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</si>
  <si>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</si>
  <si>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</si>
  <si>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</si>
  <si>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</si>
  <si>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</si>
  <si>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</si>
  <si>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</si>
  <si>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</si>
  <si>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</si>
  <si>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</si>
  <si>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</si>
  <si>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</si>
  <si>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</si>
  <si>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</si>
  <si>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</si>
  <si>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</si>
  <si>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</si>
  <si>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</si>
  <si>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</si>
  <si>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</si>
  <si>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</si>
  <si>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</si>
  <si>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</si>
  <si>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</si>
  <si>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</si>
  <si>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</si>
  <si>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</si>
  <si>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</si>
  <si>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</si>
  <si>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</si>
  <si>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</si>
  <si>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</si>
  <si>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</si>
  <si>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</si>
  <si>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</si>
  <si>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</si>
  <si>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</si>
  <si>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</si>
  <si>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</si>
  <si>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</si>
  <si>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</si>
  <si>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</si>
  <si>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</si>
  <si>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</si>
  <si>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</si>
  <si>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</si>
  <si>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</si>
  <si>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</si>
  <si>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</si>
  <si>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</si>
  <si>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</si>
  <si>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</si>
  <si>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</si>
  <si>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</si>
  <si>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</si>
  <si>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</si>
  <si>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</si>
  <si>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</si>
  <si>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</si>
  <si>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</si>
  <si>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</si>
  <si>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</si>
  <si>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</si>
  <si>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</si>
  <si>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</si>
  <si>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</si>
  <si>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</si>
  <si>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</si>
  <si>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</si>
  <si>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</si>
  <si>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</si>
  <si>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</si>
  <si>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</si>
  <si>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</si>
  <si>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</si>
  <si>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</si>
  <si>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</si>
  <si>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</si>
  <si>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</si>
  <si>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</si>
  <si>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</si>
  <si>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</si>
  <si>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</si>
  <si>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</si>
  <si>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</si>
  <si>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</si>
  <si>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</si>
  <si>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</si>
  <si>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</si>
  <si>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</si>
  <si>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</si>
  <si>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</si>
  <si>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</si>
  <si>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</si>
  <si>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</si>
  <si>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</si>
  <si>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</si>
  <si>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</si>
  <si>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</si>
  <si>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</si>
  <si>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</si>
  <si>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</si>
  <si>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</si>
  <si>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</si>
  <si>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</si>
  <si>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</si>
  <si>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</si>
  <si>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</si>
  <si>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</si>
  <si>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</si>
  <si>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</si>
  <si>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</si>
  <si>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</si>
  <si>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</si>
  <si>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</si>
  <si>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</si>
  <si>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</si>
  <si>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</si>
  <si>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</si>
  <si>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</si>
  <si>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</si>
  <si>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</si>
  <si>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</si>
  <si>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</si>
  <si>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</si>
  <si>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</si>
  <si>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</si>
  <si>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</si>
  <si>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</si>
  <si>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</si>
  <si>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</si>
  <si>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</si>
  <si>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</si>
  <si>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</si>
  <si>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</si>
  <si>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</si>
  <si>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</si>
  <si>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</si>
  <si>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</si>
  <si>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</si>
  <si>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</si>
  <si>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</si>
  <si>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</si>
  <si>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</si>
  <si>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</si>
  <si>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</si>
  <si>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</si>
  <si>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</si>
  <si>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</si>
  <si>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</si>
  <si>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</si>
  <si>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</si>
  <si>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</si>
  <si>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</si>
  <si>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</si>
  <si>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</si>
  <si>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</si>
  <si>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</si>
  <si>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</si>
  <si>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</si>
  <si>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</si>
  <si>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</si>
  <si>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</si>
  <si>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</si>
  <si>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</si>
  <si>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</si>
  <si>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</si>
  <si>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</si>
  <si>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</si>
  <si>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</si>
  <si>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</si>
  <si>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</si>
  <si>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</si>
  <si>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</si>
  <si>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</si>
  <si>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</si>
  <si>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</si>
  <si>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</si>
  <si>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</si>
  <si>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</si>
  <si>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</si>
  <si>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</si>
  <si>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</si>
  <si>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</si>
  <si>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</si>
  <si>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</si>
  <si>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</si>
  <si>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</si>
  <si>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</si>
  <si>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</si>
  <si>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</si>
  <si>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</si>
  <si>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</si>
  <si>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</si>
  <si>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</si>
  <si>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</si>
  <si>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</si>
  <si>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</si>
  <si>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</si>
  <si>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</si>
  <si>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</si>
  <si>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</si>
  <si>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</si>
  <si>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</si>
  <si>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</si>
  <si>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</si>
  <si>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</si>
  <si>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</si>
  <si>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</si>
  <si>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</si>
  <si>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</si>
  <si>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</si>
  <si>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</si>
  <si>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</si>
  <si>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</si>
  <si>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</si>
  <si>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</si>
  <si>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</si>
  <si>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</si>
  <si>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</si>
  <si>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</si>
  <si>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</si>
  <si>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</si>
  <si>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</si>
  <si>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</si>
  <si>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</si>
  <si>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</si>
  <si>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</si>
  <si>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</si>
  <si>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</si>
  <si>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</si>
  <si>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</si>
  <si>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</si>
  <si>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</si>
  <si>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</si>
  <si>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</si>
  <si>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</si>
  <si>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</si>
  <si>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</si>
  <si>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</si>
  <si>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</si>
  <si>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</si>
  <si>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</si>
  <si>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</si>
  <si>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</si>
  <si>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</si>
  <si>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</si>
  <si>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</si>
  <si>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</si>
  <si>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</si>
  <si>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</si>
  <si>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</si>
  <si>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</si>
  <si>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</si>
  <si>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</si>
  <si>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</si>
  <si>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</si>
  <si>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</si>
  <si>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</si>
  <si>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</si>
  <si>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</si>
  <si>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</si>
  <si>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</si>
  <si>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</si>
  <si>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</si>
  <si>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</si>
  <si>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</si>
  <si>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</si>
  <si>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</si>
  <si>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</si>
  <si>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</si>
  <si>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</si>
  <si>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</si>
  <si>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</si>
  <si>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</si>
  <si>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</si>
  <si>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</si>
  <si>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</si>
  <si>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</si>
  <si>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</si>
  <si>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</si>
  <si>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</si>
  <si>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</si>
  <si>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</si>
  <si>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</si>
  <si>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</si>
  <si>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</si>
  <si>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</si>
  <si>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</si>
  <si>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</si>
  <si>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</si>
  <si>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</si>
  <si>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</si>
  <si>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</si>
  <si>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</si>
  <si>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</si>
  <si>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</si>
  <si>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</si>
  <si>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</si>
  <si>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</si>
  <si>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</si>
  <si>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</si>
  <si>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</si>
  <si>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</si>
  <si>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</si>
  <si>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</si>
  <si>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</si>
  <si>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</si>
  <si>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</si>
  <si>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</si>
  <si>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</si>
  <si>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</si>
  <si>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</si>
  <si>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</si>
  <si>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</si>
  <si>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</si>
  <si>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</si>
  <si>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</si>
  <si>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</si>
  <si>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</si>
  <si>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</si>
  <si>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</si>
  <si>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</si>
  <si>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</si>
  <si>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</si>
  <si>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</si>
  <si>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</si>
  <si>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</si>
  <si>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</si>
  <si>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</si>
  <si>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</si>
  <si>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</si>
  <si>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</si>
  <si>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</si>
  <si>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</si>
  <si>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</si>
  <si>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</si>
  <si>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</si>
  <si>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</si>
  <si>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</si>
  <si>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</si>
  <si>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</si>
  <si>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</si>
  <si>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</si>
  <si>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</si>
  <si>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</si>
  <si>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</si>
  <si>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</si>
  <si>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</si>
  <si>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</si>
  <si>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</si>
  <si>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</si>
  <si>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</si>
  <si>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</si>
  <si>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</si>
  <si>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</si>
  <si>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</si>
  <si>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</si>
  <si>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</si>
  <si>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</si>
  <si>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</si>
  <si>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</si>
  <si>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</si>
  <si>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</si>
  <si>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</si>
  <si>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</si>
  <si>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</si>
  <si>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</si>
  <si>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</si>
  <si>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</si>
  <si>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</si>
  <si>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</si>
  <si>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</si>
  <si>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</si>
  <si>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</si>
  <si>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</si>
  <si>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</si>
  <si>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</si>
  <si>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</si>
  <si>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</si>
  <si>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</si>
  <si>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</si>
  <si>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</si>
  <si>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</si>
  <si>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</si>
  <si>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</si>
  <si>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</si>
  <si>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</si>
  <si>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</si>
  <si>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</si>
  <si>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</si>
  <si>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</si>
  <si>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</si>
  <si>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</si>
  <si>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</si>
  <si>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</si>
  <si>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</si>
  <si>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</si>
  <si>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</si>
  <si>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</si>
  <si>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</si>
  <si>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</si>
  <si>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</si>
  <si>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</si>
  <si>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</si>
  <si>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</si>
  <si>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</si>
  <si>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</si>
  <si>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</si>
  <si>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</si>
  <si>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</si>
  <si>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</si>
  <si>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</si>
  <si>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</si>
  <si>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</si>
  <si>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</si>
  <si>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</si>
  <si>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</si>
  <si>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</si>
  <si>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</si>
  <si>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</si>
  <si>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</si>
  <si>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</si>
  <si>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</si>
  <si>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</si>
  <si>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</si>
  <si>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</si>
  <si>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</si>
  <si>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</si>
  <si>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</si>
  <si>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</si>
  <si>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</si>
  <si>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</si>
  <si>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</si>
  <si>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</si>
  <si>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</si>
  <si>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</si>
  <si>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</si>
  <si>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</si>
  <si>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</si>
  <si>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</si>
  <si>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</si>
  <si>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</si>
  <si>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</si>
  <si>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</si>
  <si>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</si>
  <si>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</si>
  <si>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</si>
  <si>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</si>
  <si>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</si>
  <si>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</si>
  <si>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</si>
  <si>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</si>
  <si>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</si>
  <si>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</si>
  <si>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</si>
  <si>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</si>
  <si>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</si>
  <si>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</si>
  <si>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</si>
  <si>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</si>
  <si>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</si>
  <si>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</si>
  <si>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</si>
  <si>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</si>
  <si>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</si>
  <si>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</si>
  <si>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</si>
  <si>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</si>
  <si>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</si>
  <si>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</si>
  <si>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</si>
  <si>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</si>
  <si>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</si>
  <si>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</si>
  <si>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</si>
  <si>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</si>
  <si>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</si>
  <si>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</si>
  <si>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</si>
  <si>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</si>
  <si>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</si>
  <si>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</si>
  <si>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</si>
  <si>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</si>
  <si>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</si>
  <si>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</si>
  <si>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</si>
  <si>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</si>
  <si>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</si>
  <si>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</si>
  <si>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</si>
  <si>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</si>
  <si>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</si>
  <si>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</si>
  <si>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</si>
  <si>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</si>
  <si>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</si>
  <si>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</si>
  <si>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</si>
  <si>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</si>
  <si>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</si>
  <si>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</si>
  <si>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</si>
  <si>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</si>
  <si>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</si>
  <si>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</si>
  <si>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</si>
  <si>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</si>
  <si>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</si>
  <si>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</si>
  <si>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</si>
  <si>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</si>
  <si>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</si>
  <si>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</si>
  <si>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</si>
  <si>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</si>
  <si>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</si>
  <si>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</si>
  <si>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</si>
  <si>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</si>
  <si>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</si>
  <si>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</si>
  <si>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</si>
  <si>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</si>
  <si>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</si>
  <si>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</si>
  <si>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</si>
  <si>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</si>
  <si>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</si>
  <si>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</si>
  <si>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</si>
  <si>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</si>
  <si>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</si>
  <si>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</si>
  <si>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</si>
  <si>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</si>
  <si>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</si>
  <si>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</si>
  <si>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</si>
  <si>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</si>
  <si>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</si>
  <si>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</si>
  <si>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</si>
  <si>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</si>
  <si>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</si>
  <si>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</si>
  <si>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</si>
  <si>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</si>
  <si>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</si>
  <si>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</si>
  <si>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</si>
  <si>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</si>
  <si>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</si>
  <si>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</si>
  <si>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</si>
  <si>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</si>
  <si>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</si>
  <si>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</si>
  <si>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</si>
  <si>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</si>
  <si>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</si>
  <si>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</si>
  <si>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</si>
  <si>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</si>
  <si>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</si>
  <si>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</si>
  <si>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</si>
  <si>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</si>
  <si>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</si>
  <si>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</si>
  <si>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</si>
  <si>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</si>
  <si>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</si>
  <si>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</si>
  <si>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</si>
  <si>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</si>
  <si>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</si>
  <si>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</si>
  <si>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</si>
  <si>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</si>
  <si>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</si>
  <si>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</si>
  <si>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</si>
  <si>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</si>
  <si>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</si>
  <si>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</si>
  <si>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</si>
  <si>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</si>
  <si>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</si>
  <si>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</si>
  <si>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</si>
  <si>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</si>
  <si>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</si>
  <si>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</si>
  <si>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</si>
  <si>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</si>
  <si>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</si>
  <si>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</si>
  <si>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</si>
  <si>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</si>
  <si>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</si>
  <si>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</si>
  <si>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</si>
  <si>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</si>
  <si>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</si>
  <si>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</si>
  <si>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</si>
  <si>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</si>
  <si>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</si>
  <si>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</si>
  <si>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</si>
  <si>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</si>
  <si>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</si>
  <si>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</si>
  <si>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</si>
  <si>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</si>
  <si>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</si>
  <si>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</si>
  <si>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</si>
  <si>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</si>
  <si>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</si>
  <si>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</si>
  <si>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</si>
  <si>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</si>
  <si>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</si>
  <si>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</si>
  <si>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</si>
  <si>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</si>
  <si>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</si>
  <si>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</si>
  <si>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</si>
  <si>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</si>
  <si>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</si>
  <si>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</si>
  <si>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</si>
  <si>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</si>
  <si>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</si>
  <si>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</si>
  <si>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</si>
  <si>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</si>
  <si>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</si>
  <si>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</si>
  <si>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</si>
  <si>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</si>
  <si>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</si>
  <si>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</si>
  <si>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</si>
  <si>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</si>
  <si>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</si>
  <si>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</si>
  <si>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</si>
  <si>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</si>
  <si>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</si>
  <si>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</si>
  <si>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</si>
  <si>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</si>
  <si>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</si>
  <si>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</si>
  <si>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</si>
  <si>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</si>
  <si>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</si>
  <si>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</si>
  <si>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</si>
  <si>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</si>
  <si>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</si>
  <si>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</si>
  <si>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</si>
  <si>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</si>
  <si>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</si>
  <si>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</si>
  <si>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</si>
  <si>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</si>
  <si>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</si>
  <si>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</si>
  <si>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</si>
  <si>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</si>
  <si>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</si>
  <si>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</si>
  <si>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</si>
  <si>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</si>
  <si>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</si>
  <si>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</si>
  <si>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</si>
  <si>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</si>
  <si>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</si>
  <si>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</si>
  <si>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</si>
  <si>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</si>
  <si>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</si>
  <si>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</si>
  <si>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</si>
  <si>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</si>
  <si>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</si>
  <si>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</si>
  <si>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</si>
  <si>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</si>
  <si>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</si>
  <si>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</si>
  <si>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</si>
  <si>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</si>
  <si>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</si>
  <si>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</si>
  <si>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</si>
  <si>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</si>
  <si>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</si>
  <si>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</si>
  <si>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</si>
  <si>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</si>
  <si>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</si>
  <si>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</si>
  <si>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</si>
  <si>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</si>
  <si>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</si>
  <si>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</si>
  <si>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</si>
  <si>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</si>
  <si>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</si>
  <si>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</si>
  <si>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</si>
  <si>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</si>
  <si>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</si>
  <si>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</si>
  <si>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</si>
  <si>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</si>
  <si>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</si>
  <si>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</si>
  <si>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</si>
  <si>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</si>
  <si>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</si>
  <si>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</si>
  <si>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</si>
  <si>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</si>
  <si>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</si>
  <si>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</si>
  <si>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</si>
  <si>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</si>
  <si>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</si>
  <si>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</si>
  <si>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</si>
  <si>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</si>
  <si>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</si>
  <si>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</si>
  <si>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</si>
  <si>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</si>
  <si>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</si>
  <si>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</si>
  <si>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</si>
  <si>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</si>
  <si>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</si>
  <si>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</si>
  <si>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</si>
  <si>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</si>
  <si>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</si>
  <si>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</si>
  <si>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</si>
  <si>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</si>
  <si>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</si>
  <si>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</si>
  <si>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</si>
  <si>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</si>
  <si>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</si>
  <si>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</si>
  <si>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</si>
  <si>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</si>
  <si>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</si>
  <si>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</si>
  <si>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</si>
  <si>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</si>
  <si>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</si>
  <si>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</si>
  <si>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</si>
  <si>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</si>
  <si>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</si>
  <si>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</si>
  <si>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</si>
  <si>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</si>
  <si>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</si>
  <si>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</si>
  <si>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</si>
  <si>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</si>
  <si>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</si>
  <si>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</si>
  <si>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</si>
  <si>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</si>
  <si>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</si>
  <si>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</si>
  <si>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</si>
  <si>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</si>
  <si>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</si>
  <si>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</si>
  <si>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</si>
  <si>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</si>
  <si>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</si>
  <si>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</si>
  <si>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</si>
  <si>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</si>
  <si>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</si>
  <si>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</si>
  <si>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</si>
  <si>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</si>
  <si>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</si>
  <si>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</si>
  <si>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</si>
  <si>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</si>
  <si>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</si>
  <si>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</si>
  <si>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</si>
  <si>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</si>
  <si>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</si>
  <si>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</si>
  <si>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</si>
  <si>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</si>
  <si>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</si>
  <si>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</si>
  <si>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</si>
  <si>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</si>
  <si>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</si>
  <si>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</si>
  <si>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</si>
  <si>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</si>
  <si>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</si>
  <si>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</si>
  <si>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</si>
  <si>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</si>
  <si>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</si>
  <si>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</si>
  <si>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</si>
  <si>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</si>
  <si>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</si>
  <si>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</si>
  <si>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</si>
  <si>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</si>
  <si>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</si>
  <si>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</si>
  <si>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</si>
  <si>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</si>
  <si>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</si>
  <si>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</si>
  <si>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</si>
  <si>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</si>
  <si>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</si>
  <si>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</si>
  <si>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</si>
  <si>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</si>
  <si>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</si>
  <si>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</si>
  <si>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</si>
  <si>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</si>
  <si>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</si>
  <si>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</si>
  <si>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</si>
  <si>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</si>
  <si>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</si>
  <si>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</si>
  <si>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</si>
  <si>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</si>
  <si>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</si>
  <si>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</si>
  <si>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</si>
  <si>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</si>
  <si>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</si>
  <si>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</si>
  <si>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</si>
  <si>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</si>
  <si>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</si>
  <si>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</si>
  <si>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</si>
  <si>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</si>
  <si>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</si>
  <si>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</si>
  <si>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</si>
  <si>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</si>
  <si>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</si>
  <si>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</si>
  <si>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</si>
  <si>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</si>
  <si>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</si>
  <si>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</si>
  <si>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</si>
  <si>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</si>
  <si>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</si>
  <si>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</si>
  <si>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</si>
  <si>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</si>
  <si>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</si>
  <si>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</si>
  <si>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</si>
  <si>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</si>
  <si>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</si>
  <si>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</si>
  <si>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</si>
  <si>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</si>
  <si>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</si>
  <si>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</si>
  <si>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</si>
  <si>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</si>
  <si>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</si>
  <si>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</si>
  <si>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</si>
  <si>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</si>
  <si>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</si>
  <si>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</si>
  <si>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</si>
  <si>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</si>
  <si>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</si>
  <si>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</si>
  <si>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</si>
  <si>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</si>
  <si>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</si>
  <si>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</si>
  <si>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</si>
  <si>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</si>
  <si>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</si>
  <si>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</si>
  <si>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</si>
  <si>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</si>
  <si>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</si>
  <si>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</si>
  <si>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</si>
  <si>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</si>
  <si>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</si>
  <si>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</si>
  <si>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</si>
  <si>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</si>
  <si>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</si>
  <si>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</si>
  <si>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</si>
  <si>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</si>
  <si>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</si>
  <si>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</si>
  <si>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</si>
  <si>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</si>
  <si>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</si>
  <si>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</si>
  <si>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</si>
  <si>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</si>
  <si>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</si>
  <si>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</si>
  <si>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</si>
  <si>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</si>
  <si>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</si>
  <si>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</si>
  <si>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</si>
  <si>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</si>
  <si>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</si>
  <si>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</si>
  <si>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</si>
  <si>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</si>
  <si>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</si>
  <si>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</si>
  <si>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</si>
  <si>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</si>
  <si>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</si>
  <si>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</si>
  <si>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</si>
  <si>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</si>
  <si>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</si>
  <si>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</si>
  <si>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</si>
  <si>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</si>
  <si>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</si>
  <si>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</si>
  <si>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</si>
  <si>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</si>
  <si>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</si>
  <si>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</si>
  <si>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</si>
  <si>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</si>
  <si>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</si>
  <si>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</si>
  <si>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</si>
  <si>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</si>
  <si>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</si>
  <si>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</si>
  <si>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</si>
  <si>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</si>
  <si>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</si>
  <si>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</si>
  <si>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</si>
  <si>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</si>
  <si>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</si>
  <si>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</si>
  <si>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</si>
  <si>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</si>
  <si>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</si>
  <si>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</si>
  <si>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</si>
  <si>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</si>
  <si>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</si>
  <si>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</si>
  <si>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</si>
  <si>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</si>
  <si>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</si>
  <si>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</si>
  <si>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</si>
  <si>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</si>
  <si>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</si>
  <si>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</si>
  <si>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</si>
  <si>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</si>
  <si>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</si>
  <si>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</si>
  <si>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</si>
  <si>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</si>
  <si>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</si>
  <si>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</si>
  <si>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</si>
  <si>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</si>
  <si>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</si>
  <si>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</si>
  <si>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</si>
  <si>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</si>
  <si>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</si>
  <si>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</si>
  <si>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</si>
  <si>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</si>
  <si>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</si>
  <si>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</si>
  <si>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</si>
  <si>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</si>
  <si>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</si>
  <si>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</si>
  <si>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</si>
  <si>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</si>
  <si>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</si>
  <si>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</si>
  <si>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</si>
  <si>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</si>
  <si>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</si>
  <si>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</si>
  <si>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</si>
  <si>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</si>
  <si>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</si>
  <si>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</si>
  <si>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</si>
  <si>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</si>
  <si>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</si>
  <si>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</si>
  <si>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</si>
  <si>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</si>
  <si>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</si>
  <si>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</si>
  <si>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</si>
  <si>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</si>
  <si>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</si>
  <si>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</si>
  <si>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</si>
  <si>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</si>
  <si>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</si>
  <si>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</si>
  <si>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</si>
  <si>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</si>
  <si>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</si>
  <si>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</si>
  <si>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</si>
  <si>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</si>
  <si>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</si>
  <si>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</si>
  <si>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</si>
  <si>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</si>
  <si>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</si>
  <si>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</si>
  <si>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</si>
  <si>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</si>
  <si>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</si>
  <si>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</si>
  <si>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</si>
  <si>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</si>
  <si>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</si>
  <si>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</si>
  <si>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</si>
  <si>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</si>
  <si>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</si>
  <si>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</si>
  <si>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</si>
  <si>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</si>
  <si>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</si>
  <si>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</si>
  <si>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</si>
  <si>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</si>
  <si>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</si>
  <si>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</si>
  <si>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</si>
  <si>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</si>
  <si>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</si>
  <si>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</si>
  <si>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</si>
  <si>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</si>
  <si>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</si>
  <si>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</si>
  <si>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</si>
  <si>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</si>
  <si>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</si>
  <si>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</si>
  <si>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</si>
  <si>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</si>
  <si>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</si>
  <si>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</si>
  <si>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</si>
  <si>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</si>
  <si>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</si>
  <si>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</si>
  <si>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</si>
  <si>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</si>
  <si>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</si>
  <si>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</si>
  <si>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</si>
  <si>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</si>
  <si>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</si>
  <si>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</si>
  <si>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</si>
  <si>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</si>
  <si>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</si>
  <si>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</si>
  <si>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</si>
  <si>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</si>
  <si>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</si>
  <si>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</si>
  <si>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</si>
  <si>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</si>
  <si>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</si>
  <si>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</si>
  <si>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</si>
  <si>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</si>
  <si>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</si>
  <si>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</si>
  <si>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</si>
  <si>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</si>
  <si>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</si>
  <si>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</si>
  <si>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</si>
  <si>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</si>
  <si>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</si>
  <si>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</si>
  <si>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</si>
  <si>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</si>
  <si>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</si>
  <si>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</si>
  <si>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</si>
  <si>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</si>
  <si>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</si>
  <si>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</si>
  <si>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</si>
  <si>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</si>
  <si>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</si>
  <si>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</si>
  <si>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</si>
  <si>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</si>
  <si>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</si>
  <si>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</si>
  <si>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</si>
  <si>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</si>
  <si>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</si>
  <si>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</si>
  <si>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</si>
  <si>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</si>
  <si>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</si>
  <si>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</si>
  <si>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</si>
  <si>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</si>
  <si>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</si>
  <si>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</si>
  <si>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</si>
  <si>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</si>
  <si>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</si>
  <si>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</si>
  <si>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</si>
  <si>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</si>
  <si>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</si>
  <si>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</si>
  <si>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</si>
  <si>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</si>
  <si>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</si>
  <si>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</si>
  <si>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</si>
  <si>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</si>
  <si>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</si>
  <si>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</si>
  <si>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</si>
  <si>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</si>
  <si>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</si>
  <si>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</si>
  <si>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</si>
  <si>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</si>
  <si>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</si>
  <si>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</si>
  <si>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</si>
  <si>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</si>
  <si>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</si>
  <si>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</si>
  <si>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</si>
  <si>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</si>
  <si>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</si>
  <si>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</si>
  <si>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</si>
  <si>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</si>
  <si>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</si>
  <si>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</si>
  <si>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</si>
  <si>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</si>
  <si>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</si>
  <si>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</si>
  <si>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</si>
  <si>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</si>
  <si>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</si>
  <si>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</si>
  <si>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</si>
  <si>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</si>
  <si>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</si>
  <si>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</si>
  <si>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</si>
  <si>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</si>
  <si>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</si>
  <si>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</si>
  <si>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</si>
  <si>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</si>
  <si>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</si>
  <si>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</si>
  <si>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</si>
  <si>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</si>
  <si>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</si>
  <si>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</si>
  <si>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</si>
  <si>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</si>
  <si>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</si>
  <si>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</si>
  <si>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</si>
  <si>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</si>
  <si>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</si>
  <si>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</si>
  <si>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</si>
  <si>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</si>
  <si>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</si>
  <si>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</si>
  <si>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</si>
  <si>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</si>
  <si>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</si>
  <si>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</si>
  <si>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</si>
  <si>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</si>
  <si>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</si>
  <si>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</si>
  <si>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</si>
  <si>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</si>
  <si>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</si>
  <si>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</si>
  <si>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</si>
  <si>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</si>
  <si>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</si>
  <si>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</si>
  <si>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</si>
  <si>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</si>
  <si>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</si>
  <si>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</si>
  <si>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</si>
  <si>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</si>
  <si>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</si>
  <si>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</si>
  <si>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</si>
  <si>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</si>
  <si>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</si>
  <si>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</si>
  <si>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</si>
  <si>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</si>
  <si>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</si>
  <si>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</si>
  <si>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</si>
  <si>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</si>
  <si>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</si>
  <si>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</si>
  <si>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</si>
  <si>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</si>
  <si>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</si>
  <si>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</si>
  <si>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</si>
  <si>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</si>
  <si>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</si>
  <si>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</si>
  <si>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</si>
  <si>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</si>
  <si>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</si>
  <si>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</si>
  <si>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</si>
  <si>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</si>
  <si>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</si>
  <si>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</si>
  <si>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</si>
  <si>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</si>
  <si>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</si>
  <si>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</si>
  <si>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</si>
  <si>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</si>
  <si>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</si>
  <si>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</si>
  <si>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</si>
  <si>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</si>
  <si>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</si>
  <si>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</si>
  <si>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</si>
  <si>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</si>
  <si>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</si>
  <si>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</si>
  <si>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</si>
  <si>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</si>
  <si>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</si>
  <si>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</si>
  <si>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</si>
  <si>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</si>
  <si>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</si>
  <si>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</si>
  <si>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</si>
  <si>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</si>
  <si>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</si>
  <si>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</si>
  <si>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</si>
  <si>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</si>
  <si>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</si>
  <si>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</si>
  <si>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</si>
  <si>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</si>
  <si>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</si>
  <si>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</si>
  <si>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</si>
  <si>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</si>
  <si>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</si>
  <si>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</si>
  <si>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</si>
  <si>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</si>
  <si>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</si>
  <si>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</si>
  <si>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</si>
  <si>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</si>
  <si>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</si>
  <si>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</si>
  <si>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</si>
  <si>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</si>
  <si>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</si>
  <si>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</si>
  <si>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</si>
  <si>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</si>
  <si>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</si>
  <si>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</si>
  <si>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</si>
  <si>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</si>
  <si>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</si>
  <si>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</si>
  <si>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</si>
  <si>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</si>
  <si>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</si>
  <si>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</si>
  <si>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</si>
  <si>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</si>
  <si>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</si>
  <si>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</si>
  <si>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</si>
  <si>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</si>
  <si>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</si>
  <si>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</si>
  <si>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</si>
  <si>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</si>
  <si>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</si>
  <si>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</si>
  <si>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</si>
  <si>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</si>
  <si>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</si>
  <si>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</si>
  <si>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</si>
  <si>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</si>
  <si>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</si>
  <si>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</si>
  <si>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</si>
  <si>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</si>
  <si>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</si>
  <si>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</si>
  <si>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</si>
  <si>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</si>
  <si>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</si>
  <si>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</si>
  <si>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</si>
  <si>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</si>
  <si>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</si>
  <si>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</si>
  <si>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</si>
  <si>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</si>
  <si>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</si>
  <si>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</si>
  <si>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</si>
  <si>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</si>
  <si>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</si>
  <si>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</si>
  <si>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</si>
  <si>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</si>
  <si>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</si>
  <si>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</si>
  <si>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</si>
  <si>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</si>
  <si>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</si>
  <si>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</si>
  <si>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</si>
  <si>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</si>
  <si>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</si>
  <si>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</si>
  <si>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</si>
  <si>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</si>
  <si>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</si>
  <si>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</si>
  <si>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</si>
  <si>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</si>
  <si>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</si>
  <si>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</si>
  <si>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</si>
  <si>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</si>
  <si>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</si>
  <si>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</si>
  <si>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</si>
  <si>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</si>
  <si>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</si>
  <si>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</si>
  <si>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</si>
  <si>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</si>
  <si>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</si>
  <si>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</si>
  <si>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</si>
  <si>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</si>
  <si>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</si>
  <si>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</si>
  <si>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</si>
  <si>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</si>
  <si>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</si>
  <si>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</si>
  <si>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</si>
  <si>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</si>
  <si>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</si>
  <si>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</si>
  <si>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</si>
  <si>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</si>
  <si>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</si>
  <si>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</si>
  <si>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</si>
  <si>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</si>
  <si>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</si>
  <si>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</si>
  <si>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</si>
  <si>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</si>
  <si>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</si>
  <si>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</si>
  <si>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</si>
  <si>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</si>
  <si>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</si>
  <si>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</si>
  <si>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</si>
  <si>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</si>
  <si>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</si>
  <si>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</si>
  <si>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</si>
  <si>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</si>
  <si>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</si>
  <si>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</si>
  <si>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</si>
  <si>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</si>
  <si>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</si>
  <si>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</si>
  <si>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</si>
  <si>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</si>
  <si>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</si>
  <si>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</si>
  <si>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</si>
  <si>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</si>
  <si>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</si>
  <si>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</si>
  <si>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</si>
  <si>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</si>
  <si>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</si>
  <si>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</si>
  <si>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</si>
  <si>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</si>
  <si>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</si>
  <si>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</si>
  <si>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</si>
  <si>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</si>
  <si>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</si>
  <si>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</si>
  <si>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</si>
  <si>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</si>
  <si>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</si>
  <si>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</si>
  <si>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</si>
  <si>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</si>
  <si>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</si>
  <si>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</si>
  <si>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</si>
  <si>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</si>
  <si>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</si>
  <si>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</si>
  <si>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</si>
  <si>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</si>
  <si>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</si>
  <si>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</si>
  <si>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</si>
  <si>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</si>
  <si>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</si>
  <si>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</si>
  <si>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</si>
  <si>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</si>
  <si>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</si>
  <si>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</si>
  <si>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</si>
  <si>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</si>
  <si>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</si>
  <si>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</si>
  <si>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</si>
  <si>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</si>
  <si>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</si>
  <si>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</si>
  <si>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</si>
  <si>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</si>
  <si>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</si>
  <si>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</si>
  <si>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</si>
  <si>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</si>
  <si>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</si>
  <si>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</si>
  <si>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</si>
  <si>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</si>
  <si>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</si>
  <si>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</si>
  <si>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</si>
  <si>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</si>
  <si>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</si>
  <si>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</si>
  <si>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</si>
  <si>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</si>
  <si>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</si>
  <si>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</si>
  <si>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</si>
  <si>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</si>
  <si>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</si>
  <si>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</si>
  <si>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</si>
  <si>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</si>
  <si>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</si>
  <si>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</si>
  <si>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</si>
  <si>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</si>
  <si>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</si>
  <si>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</si>
  <si>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</si>
  <si>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</si>
  <si>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</si>
  <si>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</si>
  <si>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</si>
  <si>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</si>
  <si>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</si>
  <si>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</si>
  <si>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</si>
  <si>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</si>
  <si>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</si>
  <si>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</si>
  <si>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</si>
  <si>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</si>
  <si>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</si>
  <si>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</si>
  <si>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</si>
  <si>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</si>
  <si>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</si>
  <si>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</si>
  <si>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</si>
  <si>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</si>
  <si>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</si>
  <si>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</si>
  <si>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</si>
  <si>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</si>
  <si>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</si>
  <si>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</si>
  <si>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</si>
  <si>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</si>
  <si>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</si>
  <si>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</si>
  <si>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</si>
  <si>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</si>
  <si>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</si>
  <si>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</si>
  <si>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</si>
  <si>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</si>
  <si>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</si>
  <si>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</si>
  <si>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</si>
  <si>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</si>
  <si>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</si>
  <si>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</si>
  <si>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</si>
  <si>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</si>
  <si>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</si>
  <si>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</si>
  <si>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</si>
  <si>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</si>
  <si>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</si>
  <si>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</si>
  <si>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</si>
  <si>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</si>
  <si>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</si>
  <si>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</si>
  <si>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</si>
  <si>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</si>
  <si>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</si>
  <si>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</si>
  <si>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</si>
  <si>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</si>
  <si>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</si>
  <si>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</si>
  <si>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</si>
  <si>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</si>
  <si>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</si>
  <si>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</si>
  <si>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</si>
  <si>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</si>
  <si>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</si>
  <si>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</si>
  <si>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</si>
  <si>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</si>
  <si>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</si>
  <si>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</si>
  <si>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</si>
  <si>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</si>
  <si>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</si>
  <si>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</si>
  <si>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</si>
  <si>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</si>
  <si>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</si>
  <si>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</si>
  <si>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</si>
  <si>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</si>
  <si>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</si>
  <si>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</si>
  <si>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</si>
  <si>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</si>
  <si>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</si>
  <si>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</si>
  <si>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</si>
  <si>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</si>
  <si>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</si>
  <si>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</si>
  <si>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</si>
  <si>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</si>
  <si>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</si>
  <si>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</si>
  <si>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</si>
  <si>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</si>
  <si>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</si>
  <si>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</si>
  <si>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</si>
  <si>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</si>
  <si>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</si>
  <si>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</si>
  <si>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</si>
  <si>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</si>
  <si>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</si>
  <si>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</si>
  <si>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</si>
  <si>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</si>
  <si>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</si>
  <si>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</si>
  <si>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</si>
  <si>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</si>
  <si>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</si>
  <si>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</si>
  <si>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</si>
  <si>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</si>
  <si>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</si>
  <si>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</si>
  <si>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</si>
  <si>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</si>
  <si>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</si>
  <si>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</si>
  <si>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</si>
  <si>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</si>
  <si>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</si>
  <si>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</si>
  <si>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</si>
  <si>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</si>
  <si>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</si>
  <si>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</si>
  <si>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</si>
  <si>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</si>
  <si>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</si>
  <si>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</si>
  <si>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</si>
  <si>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</si>
  <si>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</si>
  <si>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</si>
  <si>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</si>
  <si>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</si>
  <si>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</si>
  <si>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</si>
  <si>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</si>
  <si>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</si>
  <si>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</si>
  <si>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</si>
  <si>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</si>
  <si>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</si>
  <si>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</si>
  <si>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</si>
  <si>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</si>
  <si>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</si>
  <si>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</si>
  <si>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</si>
  <si>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</si>
  <si>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</si>
  <si>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</si>
  <si>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</si>
  <si>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</si>
  <si>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</si>
  <si>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</si>
  <si>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</si>
  <si>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</si>
  <si>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</si>
  <si>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</si>
  <si>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</si>
  <si>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</si>
  <si>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</si>
  <si>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</si>
  <si>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</si>
  <si>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</si>
  <si>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</si>
  <si>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</si>
  <si>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</si>
  <si>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</si>
  <si>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</si>
  <si>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</si>
  <si>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</si>
  <si>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</si>
  <si>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</si>
  <si>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</si>
  <si>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</si>
  <si>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</si>
  <si>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</si>
  <si>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</si>
  <si>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</si>
  <si>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</si>
  <si>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</si>
  <si>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</si>
  <si>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</si>
  <si>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</si>
  <si>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</si>
  <si>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</si>
  <si>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</si>
  <si>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</si>
  <si>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</si>
  <si>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</si>
  <si>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</si>
  <si>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</si>
  <si>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</si>
  <si>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</si>
  <si>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</si>
  <si>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</si>
  <si>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</si>
  <si>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</si>
  <si>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</si>
  <si>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</si>
  <si>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</si>
  <si>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</si>
  <si>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</si>
  <si>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</si>
  <si>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</si>
  <si>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</si>
  <si>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</si>
  <si>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</si>
  <si>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</si>
  <si>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</si>
  <si>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</si>
  <si>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</si>
  <si>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</si>
  <si>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</si>
  <si>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</si>
  <si>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</si>
  <si>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</si>
  <si>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</si>
  <si>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</si>
  <si>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</si>
  <si>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</si>
  <si>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</si>
  <si>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</si>
  <si>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</si>
  <si>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</si>
  <si>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</si>
  <si>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</si>
  <si>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</si>
  <si>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</si>
  <si>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</si>
  <si>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</si>
  <si>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</si>
  <si>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</si>
  <si>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</si>
  <si>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</si>
  <si>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</si>
  <si>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</si>
  <si>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</si>
  <si>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</si>
  <si>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</si>
  <si>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</si>
  <si>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</si>
  <si>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</si>
  <si>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</si>
  <si>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</si>
  <si>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</si>
  <si>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</si>
  <si>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</si>
  <si>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</si>
  <si>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</si>
  <si>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</si>
  <si>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</si>
  <si>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</si>
  <si>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</si>
  <si>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</si>
  <si>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</si>
  <si>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</si>
  <si>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</si>
  <si>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</si>
  <si>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</si>
  <si>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</si>
  <si>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</si>
  <si>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</si>
  <si>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</si>
  <si>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</si>
  <si>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</si>
  <si>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</si>
  <si>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</si>
  <si>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</si>
  <si>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</si>
  <si>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</si>
  <si>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</si>
  <si>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</si>
  <si>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</si>
  <si>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</si>
  <si>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</si>
  <si>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</si>
  <si>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</si>
  <si>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</si>
  <si>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</si>
  <si>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</si>
  <si>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</si>
  <si>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</si>
  <si>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</si>
  <si>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</si>
  <si>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</si>
  <si>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</si>
  <si>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</si>
  <si>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</si>
  <si>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</si>
  <si>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</si>
  <si>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</si>
  <si>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</si>
  <si>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</si>
  <si>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</si>
  <si>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</si>
  <si>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</si>
  <si>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</si>
  <si>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</si>
  <si>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</si>
  <si>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</si>
  <si>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</si>
  <si>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</si>
  <si>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</si>
  <si>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</si>
  <si>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</si>
  <si>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</si>
  <si>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</si>
  <si>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</si>
  <si>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</si>
  <si>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</si>
  <si>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</si>
  <si>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</si>
  <si>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</si>
  <si>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</si>
  <si>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</si>
  <si>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</si>
  <si>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</si>
  <si>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</si>
  <si>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</si>
  <si>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</si>
  <si>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</si>
  <si>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</si>
  <si>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</si>
  <si>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</si>
  <si>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</si>
  <si>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</si>
  <si>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</si>
  <si>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</si>
  <si>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</si>
  <si>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</si>
  <si>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</si>
  <si>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</si>
  <si>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</si>
  <si>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</si>
  <si>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</si>
  <si>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</si>
  <si>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</si>
  <si>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</si>
  <si>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</si>
  <si>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</si>
  <si>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</si>
  <si>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</si>
  <si>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</si>
  <si>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</si>
  <si>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</si>
  <si>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</si>
  <si>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</si>
  <si>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</si>
  <si>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</si>
  <si>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</si>
  <si>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</si>
  <si>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</si>
  <si>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</si>
  <si>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</si>
  <si>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</si>
  <si>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</si>
  <si>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</si>
  <si>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</si>
  <si>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</si>
  <si>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</si>
  <si>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</si>
  <si>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</si>
  <si>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</si>
  <si>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</si>
  <si>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</si>
  <si>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</si>
  <si>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</si>
  <si>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</si>
  <si>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</si>
  <si>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</si>
  <si>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</si>
  <si>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</si>
  <si>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</si>
  <si>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</si>
  <si>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</si>
  <si>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</si>
  <si>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</si>
  <si>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</si>
  <si>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</si>
  <si>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</si>
  <si>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</si>
  <si>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</si>
  <si>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</si>
  <si>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</si>
  <si>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</si>
  <si>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</si>
  <si>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</si>
  <si>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</si>
  <si>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</si>
  <si>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</si>
  <si>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</si>
  <si>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</si>
  <si>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</si>
  <si>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</si>
  <si>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</si>
  <si>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</si>
  <si>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</si>
  <si>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</si>
  <si>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</si>
  <si>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</si>
  <si>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</si>
  <si>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</si>
  <si>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</si>
  <si>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</si>
  <si>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</si>
  <si>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</si>
  <si>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</si>
  <si>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</si>
  <si>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</si>
  <si>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</si>
  <si>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</si>
  <si>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</si>
  <si>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</si>
  <si>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</si>
  <si>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</si>
  <si>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</si>
  <si>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</si>
  <si>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</si>
  <si>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</si>
  <si>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</si>
  <si>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</si>
  <si>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</si>
  <si>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</si>
  <si>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</si>
  <si>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</si>
  <si>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</si>
  <si>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</si>
  <si>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</si>
  <si>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</si>
  <si>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</si>
  <si>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</si>
  <si>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</si>
  <si>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</si>
  <si>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</si>
  <si>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</si>
  <si>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</si>
  <si>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</si>
  <si>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</si>
  <si>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</si>
  <si>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</si>
  <si>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</si>
  <si>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</si>
  <si>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</si>
  <si>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</si>
  <si>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</si>
  <si>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</si>
  <si>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</si>
  <si>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</si>
  <si>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</si>
  <si>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</si>
  <si>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</si>
  <si>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</si>
  <si>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</si>
  <si>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</si>
  <si>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</si>
  <si>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</si>
  <si>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</si>
  <si>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</si>
  <si>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</si>
  <si>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</si>
  <si>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</si>
  <si>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</si>
  <si>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</si>
  <si>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</si>
  <si>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</si>
  <si>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</si>
  <si>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</si>
  <si>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</si>
  <si>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</si>
  <si>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</si>
  <si>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</si>
  <si>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</si>
  <si>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</si>
  <si>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</si>
  <si>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</si>
  <si>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</si>
  <si>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</si>
  <si>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</si>
  <si>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</si>
  <si>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</si>
  <si>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</si>
  <si>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</si>
  <si>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</si>
  <si>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</si>
  <si>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</si>
  <si>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</si>
  <si>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</si>
  <si>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</si>
  <si>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</si>
  <si>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</si>
  <si>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</si>
  <si>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</si>
  <si>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</si>
  <si>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</si>
  <si>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</si>
  <si>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</si>
  <si>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</si>
  <si>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</si>
  <si>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</si>
  <si>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</si>
  <si>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</si>
  <si>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</si>
  <si>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</si>
  <si>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</si>
  <si>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</si>
  <si>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</si>
  <si>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</si>
  <si>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</si>
  <si>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</si>
  <si>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</si>
  <si>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</si>
  <si>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</si>
  <si>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</si>
  <si>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</si>
  <si>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</si>
  <si>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</si>
  <si>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</si>
  <si>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</si>
  <si>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</si>
  <si>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</si>
  <si>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</si>
  <si>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</si>
  <si>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</si>
  <si>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</si>
  <si>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</si>
  <si>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</si>
  <si>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</si>
  <si>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</si>
  <si>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</si>
  <si>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</si>
  <si>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</si>
  <si>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</si>
  <si>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</si>
  <si>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</si>
  <si>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</si>
  <si>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</si>
  <si>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</si>
  <si>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</si>
  <si>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</si>
  <si>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</si>
  <si>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</si>
  <si>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</si>
  <si>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</si>
  <si>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</si>
  <si>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</si>
  <si>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</si>
  <si>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</si>
  <si>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</si>
  <si>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</si>
  <si>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</si>
  <si>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</si>
  <si>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</si>
  <si>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</si>
  <si>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</si>
  <si>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</si>
  <si>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</si>
  <si>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</si>
  <si>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</si>
  <si>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</si>
  <si>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</si>
  <si>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</si>
  <si>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</si>
  <si>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</si>
  <si>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</si>
  <si>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</si>
  <si>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</si>
  <si>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</si>
  <si>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</si>
  <si>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</si>
  <si>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</si>
  <si>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</si>
  <si>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</si>
  <si>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</si>
  <si>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</si>
  <si>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</si>
  <si>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</si>
  <si>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</si>
  <si>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</si>
  <si>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</si>
  <si>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</si>
  <si>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</si>
  <si>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</si>
  <si>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</si>
  <si>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</si>
  <si>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</si>
  <si>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</si>
  <si>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</si>
  <si>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</si>
  <si>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</si>
  <si>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</si>
  <si>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</si>
  <si>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</si>
  <si>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</si>
  <si>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</si>
  <si>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</si>
  <si>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</si>
  <si>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</si>
  <si>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</si>
  <si>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</si>
  <si>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</si>
  <si>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</si>
  <si>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</si>
  <si>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</si>
  <si>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</si>
  <si>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</si>
  <si>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</si>
  <si>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</si>
  <si>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</si>
  <si>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</si>
  <si>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</si>
  <si>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</si>
  <si>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</si>
  <si>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</si>
  <si>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</si>
  <si>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</si>
  <si>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</si>
  <si>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</si>
  <si>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</si>
  <si>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</si>
  <si>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</si>
  <si>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</si>
  <si>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</si>
  <si>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</si>
  <si>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</si>
  <si>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</si>
  <si>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</si>
  <si>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</si>
  <si>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</si>
  <si>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</si>
  <si>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</si>
  <si>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</si>
  <si>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</si>
  <si>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</si>
  <si>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</si>
  <si>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</si>
  <si>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</si>
  <si>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</si>
  <si>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</si>
  <si>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</si>
  <si>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</si>
  <si>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</si>
  <si>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</si>
  <si>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</si>
  <si>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</si>
  <si>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</si>
  <si>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</si>
  <si>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</si>
  <si>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</si>
  <si>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</si>
  <si>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</si>
  <si>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</si>
  <si>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</si>
  <si>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</si>
  <si>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</si>
  <si>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</si>
  <si>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</si>
  <si>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</si>
  <si>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</si>
  <si>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</si>
  <si>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</si>
  <si>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</si>
  <si>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</si>
  <si>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</si>
  <si>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</si>
  <si>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</si>
  <si>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</si>
  <si>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</si>
  <si>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</si>
  <si>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</si>
  <si>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</si>
  <si>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</si>
  <si>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</si>
  <si>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</si>
  <si>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</si>
  <si>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</si>
  <si>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</si>
  <si>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</si>
  <si>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</si>
  <si>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</si>
  <si>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</si>
  <si>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</si>
  <si>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</si>
  <si>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</si>
  <si>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</si>
  <si>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</si>
  <si>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</si>
  <si>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</si>
  <si>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</si>
  <si>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</si>
  <si>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</si>
  <si>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</si>
  <si>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</si>
  <si>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</si>
  <si>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</si>
  <si>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</si>
  <si>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</si>
  <si>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</si>
  <si>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</si>
  <si>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</si>
  <si>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</si>
  <si>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</si>
  <si>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</si>
  <si>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</si>
  <si>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</si>
  <si>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</si>
  <si>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</si>
  <si>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</si>
  <si>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</si>
  <si>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</si>
  <si>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</si>
  <si>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</si>
  <si>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</si>
  <si>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</si>
  <si>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</si>
  <si>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</si>
  <si>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</si>
  <si>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</si>
  <si>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</si>
  <si>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</si>
  <si>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</si>
  <si>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</si>
  <si>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</si>
  <si>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</si>
  <si>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</si>
  <si>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</si>
  <si>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</si>
  <si>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</si>
  <si>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</si>
  <si>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</si>
  <si>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</si>
  <si>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</si>
  <si>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</si>
  <si>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</si>
  <si>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</si>
  <si>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</si>
  <si>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</si>
  <si>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</si>
  <si>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</si>
  <si>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</si>
  <si>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</si>
  <si>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</si>
  <si>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</si>
  <si>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</si>
  <si>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</si>
  <si>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</si>
  <si>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</si>
  <si>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</si>
  <si>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</si>
  <si>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</si>
  <si>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</si>
  <si>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</si>
  <si>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</si>
  <si>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</si>
  <si>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</si>
  <si>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</si>
  <si>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</si>
  <si>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</si>
  <si>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</si>
  <si>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</si>
  <si>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</si>
  <si>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</si>
  <si>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</si>
  <si>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</si>
  <si>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</si>
  <si>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</si>
  <si>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</si>
  <si>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</si>
  <si>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</si>
  <si>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</si>
  <si>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</si>
  <si>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</si>
  <si>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</si>
  <si>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</si>
  <si>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</si>
  <si>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</si>
  <si>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</si>
  <si>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</si>
  <si>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</si>
  <si>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</si>
  <si>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</si>
  <si>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</si>
  <si>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</si>
  <si>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</si>
  <si>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</si>
  <si>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</si>
  <si>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</si>
  <si>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</si>
  <si>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</si>
  <si>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</si>
  <si>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</si>
  <si>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</si>
  <si>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</si>
  <si>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</si>
  <si>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</si>
  <si>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</si>
  <si>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</si>
  <si>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</si>
  <si>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</si>
  <si>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</si>
  <si>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</si>
  <si>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</si>
  <si>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</si>
  <si>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</si>
  <si>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</si>
  <si>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</si>
  <si>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</si>
  <si>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</si>
  <si>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</si>
  <si>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</si>
  <si>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</si>
  <si>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</si>
  <si>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</si>
  <si>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</si>
  <si>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</si>
  <si>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</si>
  <si>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</si>
  <si>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</si>
  <si>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</si>
  <si>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</si>
  <si>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</si>
  <si>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</si>
  <si>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</si>
  <si>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</si>
  <si>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</si>
  <si>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</si>
  <si>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</si>
  <si>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</si>
  <si>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</si>
  <si>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</si>
  <si>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</si>
  <si>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</si>
  <si>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</si>
  <si>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</si>
  <si>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</si>
  <si>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</si>
  <si>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</si>
  <si>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</si>
  <si>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</si>
  <si>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</si>
  <si>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</si>
  <si>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</si>
  <si>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</si>
  <si>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</si>
  <si>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</si>
  <si>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</si>
  <si>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</si>
  <si>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</si>
  <si>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</si>
  <si>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</si>
  <si>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</si>
  <si>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</si>
  <si>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</si>
  <si>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</si>
  <si>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</si>
  <si>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</si>
  <si>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</si>
  <si>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</si>
  <si>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</si>
  <si>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</si>
  <si>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</si>
  <si>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</si>
  <si>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</si>
  <si>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</si>
  <si>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</si>
  <si>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</si>
  <si>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</si>
  <si>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</si>
  <si>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</si>
  <si>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</si>
  <si>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</si>
  <si>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</si>
  <si>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</si>
  <si>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</si>
  <si>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</si>
  <si>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</si>
  <si>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</si>
  <si>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</si>
  <si>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</si>
  <si>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</si>
  <si>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</si>
  <si>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</si>
  <si>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</si>
  <si>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</si>
  <si>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</si>
  <si>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</si>
  <si>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</si>
  <si>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</si>
  <si>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</si>
  <si>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</si>
  <si>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</si>
  <si>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</si>
  <si>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</si>
  <si>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</si>
  <si>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</si>
  <si>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</si>
  <si>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</si>
  <si>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</si>
  <si>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</si>
  <si>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</si>
  <si>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</si>
  <si>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</si>
  <si>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</si>
  <si>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</si>
  <si>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</si>
  <si>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</si>
  <si>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</si>
  <si>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</si>
  <si>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</si>
  <si>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</si>
  <si>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</si>
  <si>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</si>
  <si>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</si>
  <si>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</si>
  <si>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</si>
  <si>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</si>
  <si>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</si>
  <si>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</si>
  <si>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</si>
  <si>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</si>
  <si>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</si>
  <si>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</si>
  <si>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</si>
  <si>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</si>
  <si>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</si>
  <si>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</si>
  <si>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</si>
  <si>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</si>
  <si>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</si>
  <si>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</si>
  <si>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</si>
  <si>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</si>
  <si>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</si>
  <si>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</si>
  <si>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</si>
  <si>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</si>
  <si>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</si>
  <si>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</si>
  <si>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</si>
  <si>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</si>
  <si>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</si>
  <si>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</si>
  <si>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</si>
  <si>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</si>
  <si>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</si>
  <si>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</si>
  <si>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</si>
  <si>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</si>
  <si>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</si>
  <si>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</si>
  <si>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</si>
  <si>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</si>
  <si>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</si>
  <si>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</si>
  <si>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</si>
  <si>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</si>
  <si>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</si>
  <si>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</si>
  <si>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</si>
  <si>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</si>
  <si>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</si>
  <si>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</si>
  <si>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</si>
  <si>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</si>
  <si>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</si>
  <si>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</si>
  <si>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</si>
  <si>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</si>
  <si>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</si>
  <si>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</si>
  <si>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</si>
  <si>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</si>
  <si>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</si>
  <si>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</si>
  <si>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</si>
  <si>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</si>
  <si>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</si>
  <si>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</si>
  <si>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</si>
  <si>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</si>
  <si>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</si>
  <si>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</si>
  <si>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</si>
  <si>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</si>
  <si>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</si>
  <si>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</si>
  <si>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</si>
  <si>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</si>
  <si>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</si>
  <si>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</si>
  <si>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</si>
  <si>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</si>
  <si>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</si>
  <si>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</si>
  <si>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</si>
  <si>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</si>
  <si>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</si>
  <si>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</si>
  <si>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</si>
  <si>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</si>
  <si>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</si>
  <si>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</si>
  <si>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</si>
  <si>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</si>
  <si>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</si>
  <si>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</si>
  <si>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</si>
  <si>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</si>
  <si>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</si>
  <si>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</si>
  <si>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</si>
  <si>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</si>
  <si>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</si>
  <si>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</si>
  <si>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</si>
  <si>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</si>
  <si>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</si>
  <si>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</si>
  <si>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</si>
  <si>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</si>
  <si>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</si>
  <si>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</si>
  <si>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</si>
  <si>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</si>
  <si>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</si>
  <si>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</si>
  <si>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</si>
  <si>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</si>
  <si>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</si>
  <si>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</si>
  <si>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</si>
  <si>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</si>
  <si>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</si>
  <si>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</si>
  <si>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</si>
  <si>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</si>
  <si>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</si>
  <si>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</si>
  <si>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</si>
  <si>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</si>
  <si>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</si>
  <si>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</si>
  <si>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</si>
  <si>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</si>
  <si>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</si>
  <si>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</si>
  <si>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</si>
  <si>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</si>
  <si>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</si>
  <si>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</si>
  <si>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</si>
  <si>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</si>
  <si>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</si>
  <si>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</si>
  <si>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</si>
  <si>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</si>
  <si>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</si>
  <si>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</si>
  <si>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</si>
  <si>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</si>
  <si>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</si>
  <si>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</si>
  <si>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</si>
  <si>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</si>
  <si>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</si>
  <si>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</si>
  <si>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</si>
  <si>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</si>
  <si>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</si>
  <si>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</si>
  <si>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</si>
  <si>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</si>
  <si>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</si>
  <si>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</si>
  <si>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</si>
  <si>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</si>
  <si>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</si>
  <si>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</si>
  <si>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</si>
  <si>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</si>
  <si>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</si>
  <si>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</si>
  <si>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</si>
  <si>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</si>
  <si>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</si>
  <si>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</si>
  <si>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</si>
  <si>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</si>
  <si>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</si>
  <si>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</si>
  <si>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</si>
  <si>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</si>
  <si>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</si>
  <si>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</si>
  <si>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</si>
  <si>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</si>
  <si>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</si>
  <si>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</si>
  <si>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</si>
  <si>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</si>
  <si>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</si>
  <si>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</si>
  <si>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</si>
  <si>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</si>
  <si>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</si>
  <si>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</si>
  <si>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</si>
  <si>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</si>
  <si>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</si>
  <si>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</si>
  <si>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</si>
  <si>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</si>
  <si>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</si>
  <si>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</si>
  <si>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</si>
  <si>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</si>
  <si>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</si>
  <si>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</si>
  <si>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</si>
  <si>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</si>
  <si>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</si>
  <si>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</si>
  <si>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</si>
  <si>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</si>
  <si>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</si>
  <si>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</si>
  <si>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</si>
  <si>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</si>
  <si>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</si>
  <si>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</si>
  <si>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</si>
  <si>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</si>
  <si>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</si>
  <si>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</si>
  <si>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</si>
  <si>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</si>
  <si>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</si>
  <si>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</si>
  <si>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</si>
  <si>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</si>
  <si>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</si>
  <si>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</si>
  <si>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</si>
  <si>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</si>
  <si>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</si>
  <si>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</si>
  <si>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</si>
  <si>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</si>
  <si>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</si>
  <si>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</si>
  <si>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</si>
  <si>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</si>
  <si>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</si>
  <si>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</si>
  <si>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</si>
  <si>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</si>
  <si>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</si>
  <si>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</si>
  <si>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</si>
  <si>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</si>
  <si>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</si>
  <si>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</si>
  <si>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</si>
  <si>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</si>
  <si>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</si>
  <si>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</si>
  <si>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</si>
  <si>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</si>
  <si>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</si>
  <si>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</si>
  <si>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</si>
  <si>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</si>
  <si>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</si>
  <si>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</si>
  <si>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</si>
  <si>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</si>
  <si>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</si>
  <si>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</si>
  <si>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</si>
  <si>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</si>
  <si>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</si>
  <si>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</si>
  <si>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</si>
  <si>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</si>
  <si>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</si>
  <si>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</si>
  <si>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</si>
  <si>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</si>
  <si>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</si>
  <si>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</si>
  <si>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</si>
  <si>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</si>
  <si>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</si>
  <si>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</si>
  <si>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</si>
  <si>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</si>
  <si>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</si>
  <si>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</si>
  <si>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</si>
  <si>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</si>
  <si>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</si>
  <si>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</si>
  <si>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</si>
  <si>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</si>
  <si>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</si>
  <si>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</si>
  <si>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</si>
  <si>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</si>
  <si>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</si>
  <si>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</si>
  <si>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</si>
  <si>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</si>
  <si>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</si>
  <si>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</si>
  <si>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</si>
  <si>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</si>
  <si>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</si>
  <si>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</si>
  <si>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</si>
  <si>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</si>
  <si>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</si>
  <si>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</si>
  <si>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</si>
  <si>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</si>
  <si>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</si>
  <si>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</si>
  <si>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</si>
  <si>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</si>
  <si>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</si>
  <si>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</si>
  <si>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</si>
  <si>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</si>
  <si>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</si>
  <si>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</si>
  <si>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</si>
  <si>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</si>
  <si>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</si>
  <si>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</si>
  <si>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</si>
  <si>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</si>
  <si>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</si>
  <si>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</si>
  <si>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</si>
  <si>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</si>
  <si>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</si>
  <si>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</si>
  <si>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</si>
  <si>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</si>
  <si>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</si>
  <si>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</si>
  <si>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</si>
  <si>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</si>
  <si>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</si>
  <si>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</si>
  <si>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</si>
  <si>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</si>
  <si>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</si>
  <si>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</si>
  <si>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</si>
  <si>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</si>
  <si>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</si>
  <si>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</si>
  <si>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</si>
  <si>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</si>
  <si>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</si>
  <si>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</si>
  <si>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</si>
  <si>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</si>
  <si>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</si>
  <si>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</si>
  <si>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</si>
  <si>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</si>
  <si>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</si>
  <si>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</si>
  <si>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</si>
  <si>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</si>
  <si>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</si>
  <si>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</si>
  <si>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</si>
  <si>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</si>
  <si>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</si>
  <si>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</si>
  <si>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</si>
  <si>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</si>
  <si>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</si>
  <si>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</si>
  <si>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</si>
  <si>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</si>
  <si>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</si>
  <si>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</si>
  <si>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</si>
  <si>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</si>
  <si>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</si>
  <si>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</si>
  <si>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</si>
  <si>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</si>
  <si>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</si>
  <si>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</si>
  <si>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</si>
  <si>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</si>
  <si>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</si>
  <si>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</si>
  <si>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</si>
  <si>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</si>
  <si>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</si>
  <si>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</si>
  <si>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</si>
  <si>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</si>
  <si>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</si>
  <si>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</si>
  <si>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</si>
  <si>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</si>
  <si>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</si>
  <si>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</si>
  <si>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</si>
  <si>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</si>
  <si>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</si>
  <si>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</si>
  <si>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</si>
  <si>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</si>
  <si>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</si>
  <si>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</si>
  <si>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</si>
  <si>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</si>
  <si>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</si>
  <si>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</si>
  <si>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</si>
  <si>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</si>
  <si>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</si>
  <si>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</si>
  <si>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</si>
  <si>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</si>
  <si>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</si>
  <si>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</si>
  <si>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</si>
  <si>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</si>
  <si>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</si>
  <si>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</si>
  <si>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</si>
  <si>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</si>
  <si>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</si>
  <si>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</si>
  <si>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</si>
  <si>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</si>
  <si>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</si>
  <si>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</si>
  <si>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</si>
  <si>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</si>
  <si>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</si>
  <si>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</si>
  <si>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</si>
  <si>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</si>
  <si>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</si>
  <si>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</si>
  <si>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</si>
  <si>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</si>
  <si>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</si>
  <si>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</si>
  <si>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</si>
  <si>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</si>
  <si>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</si>
  <si>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</si>
  <si>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</si>
  <si>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</si>
  <si>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</si>
  <si>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</si>
  <si>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</si>
  <si>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</si>
  <si>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</si>
  <si>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</si>
  <si>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</si>
  <si>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</si>
  <si>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</si>
  <si>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</si>
  <si>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</si>
  <si>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</si>
  <si>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</si>
  <si>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</si>
  <si>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</si>
  <si>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</si>
  <si>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</si>
  <si>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</si>
  <si>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</si>
  <si>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</si>
  <si>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</si>
  <si>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</si>
  <si>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</si>
  <si>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</si>
  <si>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</si>
  <si>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</si>
  <si>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</si>
  <si>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</si>
  <si>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</si>
  <si>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</si>
  <si>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</si>
  <si>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</si>
  <si>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</si>
  <si>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</si>
  <si>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</si>
  <si>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</si>
  <si>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</si>
  <si>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</si>
  <si>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</si>
  <si>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</si>
  <si>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</si>
  <si>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</si>
  <si>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</si>
  <si>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</si>
  <si>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</si>
  <si>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</si>
  <si>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</si>
  <si>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</si>
  <si>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</si>
  <si>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</si>
  <si>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</si>
  <si>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</si>
  <si>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</si>
  <si>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</si>
  <si>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</si>
  <si>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</si>
  <si>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</si>
  <si>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</si>
  <si>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</si>
  <si>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</si>
  <si>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</si>
  <si>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</si>
  <si>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</si>
  <si>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</si>
  <si>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</si>
  <si>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</si>
  <si>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</si>
  <si>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</si>
  <si>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</si>
  <si>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</si>
  <si>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</si>
  <si>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</si>
  <si>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</si>
  <si>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</si>
  <si>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</si>
  <si>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</si>
  <si>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</si>
  <si>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</si>
  <si>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</si>
  <si>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</si>
  <si>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</si>
  <si>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</si>
  <si>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</si>
  <si>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</si>
  <si>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</si>
  <si>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</si>
  <si>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</si>
  <si>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</si>
  <si>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</si>
  <si>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</si>
  <si>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</si>
  <si>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</si>
  <si>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</si>
  <si>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</si>
  <si>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</si>
  <si>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</si>
  <si>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</si>
  <si>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</si>
  <si>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</si>
  <si>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</si>
  <si>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</si>
  <si>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</si>
  <si>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</si>
  <si>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</si>
  <si>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</si>
  <si>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</si>
  <si>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</si>
  <si>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</si>
  <si>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</si>
  <si>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</si>
  <si>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</si>
  <si>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</si>
  <si>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</si>
  <si>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</si>
  <si>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</si>
  <si>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</si>
  <si>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</si>
  <si>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</si>
  <si>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</si>
  <si>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</si>
  <si>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</si>
  <si>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</si>
  <si>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</si>
  <si>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</si>
  <si>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</si>
  <si>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</si>
  <si>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</si>
  <si>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</si>
  <si>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</si>
  <si>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</si>
  <si>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</si>
  <si>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</si>
  <si>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</si>
  <si>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</si>
  <si>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</si>
  <si>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</si>
  <si>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</si>
  <si>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</si>
  <si>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</si>
  <si>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</si>
  <si>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</si>
  <si>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</si>
  <si>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</si>
  <si>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</si>
  <si>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</si>
  <si>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</si>
  <si>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</si>
  <si>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</si>
  <si>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</si>
  <si>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</si>
  <si>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</si>
  <si>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</si>
  <si>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</si>
  <si>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</si>
  <si>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</si>
  <si>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</si>
  <si>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</si>
  <si>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</si>
  <si>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</si>
  <si>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</si>
  <si>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</si>
  <si>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</si>
  <si>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</si>
  <si>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</si>
  <si>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</si>
  <si>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</si>
  <si>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</si>
  <si>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</si>
  <si>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</si>
  <si>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</si>
  <si>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</si>
  <si>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</si>
  <si>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</si>
  <si>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</si>
  <si>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</si>
  <si>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</si>
  <si>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</si>
  <si>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</si>
  <si>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</si>
  <si>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</si>
  <si>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</si>
  <si>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</si>
  <si>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</si>
  <si>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</si>
  <si>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</si>
  <si>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</si>
  <si>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</si>
  <si>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</si>
  <si>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</si>
  <si>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</si>
  <si>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</si>
  <si>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</si>
  <si>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</si>
  <si>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</si>
  <si>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</si>
  <si>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</si>
  <si>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</si>
  <si>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</si>
  <si>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</si>
  <si>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</si>
  <si>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</si>
  <si>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</si>
  <si>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</si>
  <si>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</si>
  <si>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</si>
  <si>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</si>
  <si>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</si>
  <si>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</si>
  <si>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</si>
  <si>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</si>
  <si>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</si>
  <si>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</si>
  <si>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</si>
  <si>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</si>
  <si>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</si>
  <si>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</si>
  <si>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</si>
  <si>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</si>
  <si>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</si>
  <si>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</si>
  <si>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</si>
  <si>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</si>
  <si>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</si>
  <si>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</si>
  <si>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</si>
  <si>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</si>
  <si>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</si>
  <si>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</si>
  <si>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</si>
  <si>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</si>
  <si>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</si>
  <si>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</si>
  <si>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</si>
  <si>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</si>
  <si>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</si>
  <si>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</si>
  <si>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</si>
  <si>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</si>
  <si>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</si>
  <si>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</si>
  <si>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</si>
  <si>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</si>
  <si>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</si>
  <si>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</si>
  <si>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</si>
  <si>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</si>
  <si>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</si>
  <si>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</si>
  <si>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</si>
  <si>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</si>
  <si>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</si>
  <si>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</si>
  <si>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</si>
  <si>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</si>
  <si>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</si>
  <si>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</si>
  <si>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</si>
  <si>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</si>
  <si>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</si>
  <si>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</si>
  <si>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</si>
  <si>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</si>
  <si>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</si>
  <si>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</si>
  <si>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</si>
  <si>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</si>
  <si>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</si>
  <si>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</si>
  <si>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</si>
  <si>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</si>
  <si>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</si>
  <si>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</si>
  <si>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</si>
  <si>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</si>
  <si>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</si>
  <si>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</si>
  <si>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</si>
  <si>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</si>
  <si>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</si>
  <si>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</si>
  <si>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</si>
  <si>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</si>
  <si>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</si>
  <si>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</si>
  <si>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</si>
  <si>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</si>
  <si>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</si>
  <si>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</si>
  <si>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</si>
  <si>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</si>
  <si>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</si>
  <si>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</si>
  <si>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</si>
  <si>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</si>
  <si>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</si>
  <si>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</si>
  <si>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</si>
  <si>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</si>
  <si>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</si>
  <si>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</si>
  <si>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</si>
  <si>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</si>
  <si>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</si>
  <si>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</si>
  <si>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</si>
  <si>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</si>
  <si>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</si>
  <si>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</si>
  <si>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</si>
  <si>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</si>
  <si>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</si>
  <si>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</si>
  <si>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</si>
  <si>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</si>
  <si>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</si>
  <si>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</si>
  <si>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</si>
  <si>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</si>
  <si>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</si>
  <si>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</si>
  <si>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</si>
  <si>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</si>
  <si>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</si>
  <si>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</si>
  <si>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</si>
  <si>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</si>
  <si>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</si>
  <si>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</si>
  <si>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</si>
  <si>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</si>
  <si>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</si>
  <si>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</si>
  <si>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</si>
  <si>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</si>
  <si>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</si>
  <si>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</si>
  <si>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</si>
  <si>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</si>
  <si>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</si>
  <si>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</si>
  <si>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</si>
  <si>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</si>
  <si>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</si>
  <si>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</si>
  <si>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</si>
  <si>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</si>
  <si>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</si>
  <si>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</si>
  <si>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</si>
  <si>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</si>
  <si>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</si>
  <si>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</si>
  <si>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</si>
  <si>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</si>
  <si>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</si>
  <si>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</si>
  <si>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</si>
  <si>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</si>
  <si>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</si>
  <si>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</si>
  <si>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</si>
  <si>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</si>
  <si>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</si>
  <si>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</si>
  <si>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</si>
  <si>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</si>
  <si>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</si>
  <si>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</si>
  <si>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</si>
  <si>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</si>
  <si>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</si>
  <si>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</si>
  <si>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</si>
  <si>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</si>
  <si>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</si>
  <si>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</si>
  <si>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</si>
  <si>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</si>
  <si>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</si>
  <si>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</si>
  <si>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</si>
  <si>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</si>
  <si>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</si>
  <si>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</si>
  <si>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</si>
  <si>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</si>
  <si>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</si>
  <si>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</si>
  <si>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</si>
  <si>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</si>
  <si>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</si>
  <si>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</si>
  <si>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</si>
  <si>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</si>
  <si>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</si>
  <si>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</si>
  <si>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</si>
  <si>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</si>
  <si>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</si>
  <si>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</si>
  <si>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</si>
  <si>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</si>
  <si>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</si>
  <si>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</si>
  <si>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</si>
  <si>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</si>
  <si>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</si>
  <si>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</si>
  <si>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</si>
  <si>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</si>
  <si>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</si>
  <si>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</si>
  <si>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</si>
  <si>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</si>
  <si>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</si>
  <si>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</si>
  <si>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</si>
  <si>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</si>
  <si>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</si>
  <si>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</si>
  <si>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</si>
  <si>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</si>
  <si>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</si>
  <si>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</si>
  <si>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</si>
  <si>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</si>
  <si>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</si>
  <si>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</si>
  <si>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</si>
  <si>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</si>
  <si>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</si>
  <si>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</si>
  <si>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</si>
  <si>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</si>
  <si>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</si>
  <si>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</si>
  <si>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</si>
  <si>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</si>
  <si>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</si>
  <si>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</si>
  <si>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</si>
  <si>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</si>
  <si>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</si>
  <si>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</si>
  <si>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</si>
  <si>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</si>
  <si>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</si>
  <si>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</si>
  <si>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</si>
  <si>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</si>
  <si>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</si>
  <si>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</si>
  <si>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</si>
  <si>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</si>
  <si>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</si>
  <si>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</si>
  <si>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</si>
  <si>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</si>
  <si>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</si>
  <si>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</si>
  <si>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</si>
  <si>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</si>
  <si>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</si>
  <si>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</si>
  <si>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</si>
  <si>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</si>
  <si>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</si>
  <si>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</si>
  <si>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</si>
  <si>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</si>
  <si>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</si>
  <si>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</si>
  <si>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</si>
  <si>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</si>
  <si>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</si>
  <si>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</si>
  <si>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</si>
  <si>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</si>
  <si>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</si>
  <si>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</si>
  <si>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</si>
  <si>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</si>
  <si>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</si>
  <si>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</si>
  <si>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</si>
  <si>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</si>
  <si>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</si>
  <si>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</si>
  <si>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</si>
  <si>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</si>
  <si>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</si>
  <si>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</si>
  <si>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</si>
  <si>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</si>
  <si>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</si>
  <si>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</si>
  <si>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</si>
  <si>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</si>
  <si>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</si>
  <si>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</si>
  <si>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</si>
  <si>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</si>
  <si>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</si>
  <si>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</si>
  <si>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</si>
  <si>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</si>
  <si>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</si>
  <si>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</si>
  <si>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</si>
  <si>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</si>
  <si>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</si>
  <si>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</si>
  <si>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</si>
  <si>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</si>
  <si>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</si>
  <si>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</si>
  <si>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</si>
  <si>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</si>
  <si>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</si>
  <si>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</si>
  <si>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</si>
  <si>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</si>
  <si>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</si>
  <si>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</si>
  <si>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</si>
  <si>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</si>
  <si>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</si>
  <si>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</si>
  <si>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</si>
  <si>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</si>
  <si>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</si>
  <si>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</si>
  <si>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</si>
  <si>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</si>
  <si>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</si>
  <si>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</si>
  <si>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</si>
  <si>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</si>
  <si>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</si>
  <si>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</si>
  <si>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</si>
  <si>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</si>
  <si>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</si>
  <si>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</si>
  <si>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</si>
  <si>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</si>
  <si>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</si>
  <si>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</si>
  <si>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</si>
  <si>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</si>
  <si>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</si>
  <si>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</si>
  <si>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</si>
  <si>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</si>
  <si>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</si>
  <si>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</si>
  <si>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</si>
  <si>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</si>
  <si>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</si>
  <si>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</si>
  <si>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</si>
  <si>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</si>
  <si>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</si>
  <si>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</si>
  <si>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</si>
  <si>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</si>
  <si>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</si>
  <si>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</si>
  <si>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</si>
  <si>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</si>
  <si>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</si>
  <si>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</si>
  <si>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</si>
  <si>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</si>
  <si>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</si>
  <si>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</si>
  <si>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</si>
  <si>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</si>
  <si>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</si>
  <si>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</si>
  <si>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</si>
  <si>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</si>
  <si>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</si>
  <si>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</si>
  <si>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</si>
  <si>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</si>
  <si>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</si>
  <si>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</si>
  <si>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</si>
  <si>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</si>
  <si>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</si>
  <si>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</si>
  <si>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</si>
  <si>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</si>
  <si>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</si>
  <si>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</si>
  <si>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</si>
  <si>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</si>
  <si>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</si>
  <si>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</si>
  <si>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</si>
  <si>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</si>
  <si>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</si>
  <si>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</si>
  <si>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</si>
  <si>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</si>
  <si>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</si>
  <si>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</si>
  <si>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</si>
  <si>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</si>
  <si>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</si>
  <si>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</si>
  <si>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</si>
  <si>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</si>
  <si>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</si>
  <si>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</si>
  <si>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</si>
  <si>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</si>
  <si>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</si>
  <si>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</si>
  <si>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</si>
  <si>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</si>
  <si>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</si>
  <si>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</si>
  <si>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</si>
  <si>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</si>
  <si>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</si>
  <si>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</si>
  <si>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</si>
  <si>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</si>
  <si>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</si>
  <si>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</si>
  <si>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</si>
  <si>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</si>
  <si>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</si>
  <si>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</si>
  <si>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</si>
  <si>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</si>
  <si>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</si>
  <si>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</si>
  <si>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</si>
  <si>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</si>
  <si>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</si>
  <si>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</si>
  <si>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</si>
  <si>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</si>
  <si>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</si>
  <si>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</si>
  <si>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</si>
  <si>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</si>
  <si>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</si>
  <si>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</si>
  <si>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</si>
  <si>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</si>
  <si>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</si>
  <si>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</si>
  <si>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</si>
  <si>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</si>
  <si>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</si>
  <si>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</si>
  <si>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</si>
  <si>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</si>
  <si>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</si>
  <si>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</si>
  <si>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</si>
  <si>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</si>
  <si>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</si>
  <si>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</si>
  <si>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</si>
  <si>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</si>
  <si>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</si>
  <si>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</si>
  <si>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</si>
  <si>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</si>
  <si>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</si>
  <si>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</si>
  <si>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</si>
  <si>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</si>
  <si>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</si>
  <si>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</si>
  <si>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</si>
  <si>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</si>
  <si>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</si>
  <si>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</si>
  <si>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</si>
  <si>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</si>
  <si>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</si>
  <si>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</si>
  <si>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</si>
  <si>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</si>
  <si>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</si>
  <si>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</si>
  <si>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</si>
  <si>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</si>
  <si>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</si>
  <si>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</si>
  <si>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</si>
  <si>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</si>
  <si>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</si>
  <si>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</si>
  <si>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</si>
  <si>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</si>
  <si>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</si>
  <si>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</si>
  <si>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</si>
  <si>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</si>
  <si>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</si>
  <si>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</si>
  <si>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</si>
  <si>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</si>
  <si>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</si>
  <si>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</si>
  <si>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</si>
  <si>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</si>
  <si>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</si>
  <si>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</si>
  <si>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</si>
  <si>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</si>
  <si>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</si>
  <si>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</si>
  <si>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</si>
  <si>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</si>
  <si>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</si>
  <si>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</si>
  <si>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</si>
  <si>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</si>
  <si>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</si>
  <si>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</si>
  <si>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</si>
  <si>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</si>
  <si>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</si>
  <si>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</si>
  <si>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</si>
  <si>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</si>
  <si>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</si>
  <si>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</si>
  <si>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</si>
  <si>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</si>
  <si>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</si>
  <si>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</si>
  <si>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</si>
  <si>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</si>
  <si>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</si>
  <si>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</si>
  <si>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</si>
  <si>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</si>
  <si>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</si>
  <si>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</si>
  <si>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</si>
  <si>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</si>
  <si>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</si>
  <si>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</si>
  <si>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</si>
  <si>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</si>
  <si>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</si>
  <si>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</si>
  <si>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</si>
  <si>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</si>
  <si>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</si>
  <si>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</si>
  <si>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</si>
  <si>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</si>
  <si>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</si>
  <si>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</si>
  <si>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</si>
  <si>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</si>
  <si>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</si>
  <si>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</si>
  <si>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</si>
  <si>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</si>
  <si>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</si>
  <si>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</si>
  <si>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</si>
  <si>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</si>
  <si>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</si>
  <si>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</si>
  <si>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</si>
  <si>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</si>
  <si>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</si>
  <si>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</si>
  <si>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</si>
  <si>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</si>
  <si>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</si>
  <si>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</si>
  <si>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</si>
  <si>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</si>
  <si>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</si>
  <si>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</si>
  <si>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</si>
  <si>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</si>
  <si>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</si>
  <si>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</si>
  <si>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</si>
  <si>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</si>
  <si>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</si>
  <si>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</si>
  <si>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</si>
  <si>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</si>
  <si>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</si>
  <si>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</si>
  <si>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</si>
  <si>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</si>
  <si>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</si>
  <si>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</si>
  <si>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</si>
  <si>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</si>
  <si>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</si>
  <si>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</si>
  <si>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</si>
  <si>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</si>
  <si>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</si>
  <si>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</si>
  <si>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</si>
  <si>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</si>
  <si>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</si>
  <si>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</si>
  <si>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</si>
  <si>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</si>
  <si>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</si>
  <si>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</si>
  <si>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</si>
  <si>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</si>
  <si>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</si>
  <si>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</si>
  <si>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</si>
  <si>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</si>
  <si>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</si>
  <si>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</si>
  <si>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</si>
  <si>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</si>
  <si>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</si>
  <si>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</si>
  <si>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</si>
  <si>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</si>
  <si>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</si>
  <si>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</si>
  <si>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</si>
  <si>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</si>
  <si>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</si>
  <si>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</si>
  <si>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</si>
  <si>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</si>
  <si>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</si>
  <si>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</si>
  <si>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</si>
  <si>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</si>
  <si>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</si>
  <si>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</si>
  <si>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</si>
  <si>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</si>
  <si>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</si>
  <si>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</si>
  <si>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</si>
  <si>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</si>
  <si>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</si>
  <si>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</si>
  <si>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</si>
  <si>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</si>
  <si>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</si>
  <si>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</si>
  <si>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</si>
  <si>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</si>
  <si>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</si>
  <si>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</si>
  <si>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</si>
  <si>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</si>
  <si>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</si>
  <si>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</si>
  <si>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</si>
  <si>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</si>
  <si>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</si>
  <si>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</si>
  <si>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</si>
  <si>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</si>
  <si>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</si>
  <si>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</si>
  <si>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</si>
  <si>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</si>
  <si>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</si>
  <si>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</si>
  <si>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</si>
  <si>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</si>
  <si>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</si>
  <si>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</si>
  <si>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</si>
  <si>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</si>
  <si>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</si>
  <si>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</si>
  <si>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</si>
  <si>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</si>
  <si>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</si>
  <si>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</si>
  <si>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</si>
  <si>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</si>
  <si>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</si>
  <si>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</si>
  <si>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</si>
  <si>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</si>
  <si>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</si>
  <si>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</si>
  <si>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</si>
  <si>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</si>
  <si>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</si>
  <si>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</si>
  <si>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</si>
  <si>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</si>
  <si>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</si>
  <si>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</si>
  <si>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</si>
  <si>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</si>
  <si>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</si>
  <si>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</si>
  <si>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</si>
  <si>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</si>
  <si>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</si>
  <si>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</si>
  <si>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</si>
  <si>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</si>
  <si>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</si>
  <si>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</si>
  <si>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</si>
  <si>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</si>
  <si>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</si>
  <si>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</si>
  <si>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</si>
  <si>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</si>
  <si>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</si>
  <si>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</si>
  <si>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</si>
  <si>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</si>
  <si>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</si>
  <si>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</si>
  <si>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</si>
  <si>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</si>
  <si>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</si>
  <si>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</si>
  <si>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</si>
  <si>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</si>
  <si>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</si>
  <si>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</si>
  <si>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</si>
  <si>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</si>
  <si>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</si>
  <si>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</si>
  <si>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</si>
  <si>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</si>
  <si>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</si>
  <si>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</si>
  <si>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</si>
  <si>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</si>
  <si>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</si>
  <si>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</si>
  <si>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</si>
  <si>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</si>
  <si>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</si>
  <si>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</si>
  <si>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</si>
  <si>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</si>
  <si>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</si>
  <si>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</si>
  <si>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</si>
  <si>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</si>
  <si>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</si>
  <si>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</si>
  <si>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</si>
  <si>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</si>
  <si>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</si>
  <si>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</si>
  <si>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</si>
  <si>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</si>
  <si>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</si>
  <si>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</si>
  <si>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</si>
  <si>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</si>
  <si>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</si>
  <si>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</si>
  <si>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</si>
  <si>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</si>
  <si>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</si>
  <si>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</si>
  <si>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</si>
  <si>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</si>
  <si>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</si>
  <si>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</si>
  <si>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</si>
  <si>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</si>
  <si>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</si>
  <si>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</si>
  <si>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</si>
  <si>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</si>
  <si>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</si>
  <si>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</si>
  <si>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</si>
  <si>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</si>
  <si>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</si>
  <si>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</si>
  <si>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</si>
  <si>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</si>
  <si>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</si>
  <si>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</si>
  <si>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</si>
  <si>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</si>
  <si>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</si>
  <si>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</si>
  <si>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</si>
  <si>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</si>
  <si>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</si>
  <si>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</si>
  <si>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</si>
  <si>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</si>
  <si>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</si>
  <si>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</si>
  <si>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</si>
  <si>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</si>
  <si>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</si>
  <si>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</si>
  <si>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</si>
  <si>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</si>
  <si>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</si>
  <si>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</si>
  <si>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</si>
  <si>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</si>
  <si>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</si>
  <si>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</si>
  <si>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</si>
  <si>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</si>
  <si>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</si>
  <si>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</si>
  <si>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</si>
  <si>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</si>
  <si>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</si>
  <si>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</si>
  <si>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</si>
  <si>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</si>
  <si>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</si>
  <si>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</si>
  <si>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</si>
  <si>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</si>
  <si>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</si>
  <si>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</si>
  <si>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</si>
  <si>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</si>
  <si>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</si>
  <si>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</si>
  <si>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</si>
  <si>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</si>
  <si>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</si>
  <si>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</si>
  <si>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</si>
  <si>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</si>
  <si>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</si>
  <si>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</si>
  <si>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</si>
  <si>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</si>
  <si>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</si>
  <si>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</si>
  <si>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</si>
  <si>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</si>
  <si>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</si>
  <si>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</si>
  <si>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</si>
  <si>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</si>
  <si>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</si>
  <si>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</si>
  <si>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</si>
  <si>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</si>
  <si>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</si>
  <si>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</si>
  <si>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</si>
  <si>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</si>
  <si>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</si>
  <si>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</si>
  <si>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</si>
  <si>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</si>
  <si>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</si>
  <si>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</si>
  <si>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</si>
  <si>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</si>
  <si>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</si>
  <si>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</si>
  <si>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</si>
  <si>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</si>
  <si>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</si>
  <si>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</si>
  <si>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</si>
  <si>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</si>
  <si>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</si>
  <si>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</si>
  <si>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</si>
  <si>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</si>
  <si>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</si>
  <si>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</si>
  <si>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</si>
  <si>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</si>
  <si>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</si>
  <si>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</si>
  <si>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</si>
  <si>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</si>
  <si>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</si>
  <si>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</si>
  <si>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</si>
  <si>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</si>
  <si>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</si>
  <si>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</si>
  <si>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</si>
  <si>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</si>
  <si>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</si>
  <si>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</si>
  <si>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</si>
  <si>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</si>
  <si>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</si>
  <si>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</si>
  <si>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</si>
  <si>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</si>
  <si>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</si>
  <si>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</si>
  <si>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</si>
  <si>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</si>
  <si>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</si>
  <si>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</si>
  <si>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</si>
  <si>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</si>
  <si>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</si>
  <si>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</si>
  <si>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</si>
  <si>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</si>
  <si>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</si>
  <si>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</si>
  <si>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</si>
  <si>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</si>
  <si>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</si>
  <si>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</si>
  <si>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</si>
  <si>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</si>
  <si>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</si>
  <si>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</si>
  <si>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</si>
  <si>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</si>
  <si>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</si>
  <si>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</si>
  <si>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</si>
  <si>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</si>
  <si>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</si>
  <si>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</si>
  <si>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</si>
  <si>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</si>
  <si>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</si>
  <si>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</si>
  <si>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</si>
  <si>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</si>
  <si>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</si>
  <si>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</si>
  <si>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</si>
  <si>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</si>
  <si>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</si>
  <si>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</si>
  <si>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</si>
  <si>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</si>
  <si>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</si>
  <si>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</si>
  <si>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</si>
  <si>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</si>
  <si>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</si>
  <si>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</si>
  <si>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</si>
  <si>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</si>
  <si>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</si>
  <si>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</si>
  <si>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</si>
  <si>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</si>
  <si>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</si>
  <si>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</si>
  <si>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</si>
  <si>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</si>
  <si>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</si>
  <si>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</si>
  <si>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</si>
  <si>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</si>
  <si>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</si>
  <si>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</si>
  <si>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</si>
  <si>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</si>
  <si>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</si>
  <si>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</si>
  <si>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</si>
  <si>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</si>
  <si>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</si>
  <si>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</si>
  <si>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</si>
  <si>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</si>
  <si>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</si>
  <si>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</si>
  <si>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</si>
  <si>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</si>
  <si>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</si>
  <si>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</si>
  <si>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</si>
  <si>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</si>
  <si>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</si>
  <si>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</si>
  <si>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</si>
  <si>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</si>
  <si>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</si>
  <si>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</si>
  <si>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</si>
  <si>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</si>
  <si>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</si>
  <si>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</si>
  <si>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</si>
  <si>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</si>
  <si>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</si>
  <si>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</si>
  <si>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</si>
  <si>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</si>
  <si>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</si>
  <si>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</si>
  <si>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</si>
  <si>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</si>
  <si>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</si>
  <si>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</si>
  <si>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</si>
  <si>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</si>
  <si>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</si>
  <si>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</si>
  <si>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</si>
  <si>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</si>
  <si>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</si>
  <si>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</si>
  <si>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</si>
  <si>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</si>
  <si>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</si>
  <si>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</si>
  <si>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</si>
  <si>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</si>
  <si>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</si>
  <si>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</si>
  <si>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</si>
  <si>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</si>
  <si>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</si>
  <si>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</si>
  <si>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</si>
  <si>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</si>
  <si>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</si>
  <si>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</si>
  <si>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</si>
  <si>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</si>
  <si>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</si>
  <si>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</si>
  <si>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</si>
  <si>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</si>
  <si>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</si>
  <si>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</si>
  <si>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</si>
  <si>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</si>
  <si>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</si>
  <si>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</si>
  <si>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</si>
  <si>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</si>
  <si>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</si>
  <si>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</si>
  <si>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</si>
  <si>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</si>
  <si>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</si>
  <si>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</si>
  <si>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</si>
  <si>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</si>
  <si>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</si>
  <si>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</si>
  <si>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</si>
  <si>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</si>
  <si>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</si>
  <si>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</si>
  <si>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</si>
  <si>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</si>
  <si>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</si>
  <si>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</si>
  <si>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</si>
  <si>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</si>
  <si>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</si>
  <si>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</si>
  <si>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</si>
  <si>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</si>
  <si>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</si>
  <si>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</si>
  <si>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</si>
  <si>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</si>
  <si>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</si>
  <si>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</si>
  <si>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</si>
  <si>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</si>
  <si>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</si>
  <si>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</si>
  <si>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</si>
  <si>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</si>
  <si>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</si>
  <si>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</si>
  <si>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</si>
  <si>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</si>
  <si>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</si>
  <si>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</si>
  <si>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</si>
  <si>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</si>
  <si>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</si>
  <si>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</si>
  <si>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</si>
  <si>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</si>
  <si>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</si>
  <si>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</si>
  <si>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</si>
  <si>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</si>
  <si>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</si>
  <si>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</si>
  <si>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</si>
  <si>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</si>
  <si>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</si>
  <si>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</si>
  <si>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</si>
  <si>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</si>
  <si>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</si>
  <si>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</si>
  <si>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</si>
  <si>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</si>
  <si>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</si>
  <si>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</si>
  <si>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</si>
  <si>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</si>
  <si>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</si>
  <si>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</si>
  <si>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</si>
  <si>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</si>
  <si>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</si>
  <si>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</si>
  <si>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</si>
  <si>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</si>
  <si>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</si>
  <si>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</si>
  <si>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</si>
  <si>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</si>
  <si>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</si>
  <si>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</si>
  <si>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</si>
  <si>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</si>
  <si>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</si>
  <si>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</si>
  <si>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</si>
  <si>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</si>
  <si>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</si>
  <si>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</si>
  <si>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</si>
  <si>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</si>
  <si>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</si>
  <si>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</si>
  <si>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</si>
  <si>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</si>
  <si>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</si>
  <si>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</si>
  <si>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</si>
  <si>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</si>
  <si>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</si>
  <si>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</si>
  <si>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</si>
  <si>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</si>
  <si>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</si>
  <si>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</si>
  <si>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</si>
  <si>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</si>
  <si>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</si>
  <si>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</si>
  <si>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</si>
  <si>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</si>
  <si>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</si>
  <si>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</si>
  <si>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</si>
  <si>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</si>
  <si>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</si>
  <si>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</si>
  <si>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</si>
  <si>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</si>
  <si>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</si>
  <si>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</si>
  <si>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</si>
  <si>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</si>
  <si>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</si>
  <si>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</si>
  <si>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</si>
  <si>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</si>
  <si>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</si>
  <si>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</si>
  <si>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</si>
  <si>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</si>
  <si>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</si>
  <si>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</si>
  <si>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</si>
  <si>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</si>
  <si>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</si>
  <si>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</si>
  <si>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</si>
  <si>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</si>
  <si>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</si>
  <si>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</si>
  <si>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</si>
  <si>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</si>
  <si>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</si>
  <si>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</si>
  <si>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</si>
  <si>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</si>
  <si>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</si>
  <si>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</si>
  <si>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</si>
  <si>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</si>
  <si>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</si>
  <si>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</si>
  <si>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</si>
  <si>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</si>
  <si>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</si>
  <si>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</si>
  <si>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</si>
  <si>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</si>
  <si>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</si>
  <si>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</si>
  <si>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</si>
  <si>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</si>
  <si>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</si>
  <si>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</si>
  <si>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</si>
  <si>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</si>
  <si>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</si>
  <si>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</si>
  <si>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</si>
  <si>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</si>
  <si>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</si>
  <si>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</si>
  <si>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</si>
  <si>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</si>
  <si>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</si>
  <si>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</si>
  <si>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</si>
  <si>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</si>
  <si>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</si>
  <si>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</si>
  <si>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</si>
  <si>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</si>
  <si>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</si>
  <si>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</si>
  <si>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</si>
  <si>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</si>
  <si>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</si>
  <si>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</si>
  <si>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</si>
  <si>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</si>
  <si>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</si>
  <si>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</si>
  <si>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</si>
  <si>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</si>
  <si>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</si>
  <si>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</si>
  <si>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</si>
  <si>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</si>
  <si>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</si>
  <si>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</si>
  <si>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</si>
  <si>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</si>
  <si>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</si>
  <si>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</si>
  <si>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</si>
  <si>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</si>
  <si>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</si>
  <si>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</si>
  <si>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</si>
  <si>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</si>
  <si>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</si>
  <si>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</si>
  <si>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</si>
  <si>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</si>
  <si>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</si>
  <si>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</si>
  <si>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</si>
  <si>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</si>
  <si>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</si>
  <si>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</si>
  <si>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</si>
  <si>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</si>
  <si>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</si>
  <si>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</si>
  <si>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</si>
  <si>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</si>
  <si>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</si>
  <si>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</si>
  <si>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</si>
  <si>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</si>
  <si>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</si>
  <si>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</si>
  <si>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</si>
  <si>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</si>
  <si>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</si>
  <si>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</si>
  <si>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</si>
  <si>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</si>
  <si>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</si>
  <si>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</si>
  <si>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</si>
  <si>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</si>
  <si>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</si>
  <si>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</si>
  <si>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</si>
  <si>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</si>
  <si>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</si>
  <si>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</si>
  <si>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</si>
  <si>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</si>
  <si>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</si>
  <si>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</si>
  <si>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</si>
  <si>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</si>
  <si>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</si>
  <si>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</si>
  <si>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</si>
  <si>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</si>
  <si>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</si>
  <si>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</si>
  <si>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</si>
  <si>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</si>
  <si>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</si>
  <si>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</si>
  <si>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</si>
  <si>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</si>
  <si>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</si>
  <si>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</si>
  <si>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</si>
  <si>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</si>
  <si>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</si>
  <si>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</si>
  <si>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</si>
  <si>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</si>
  <si>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</si>
  <si>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</si>
  <si>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</si>
  <si>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</si>
  <si>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</si>
  <si>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</si>
  <si>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</si>
  <si>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</si>
  <si>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</si>
  <si>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</si>
  <si>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</si>
  <si>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</si>
  <si>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</si>
  <si>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</si>
  <si>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</si>
  <si>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</si>
  <si>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</si>
  <si>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</si>
  <si>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</si>
  <si>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</si>
  <si>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</si>
  <si>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</si>
  <si>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</si>
  <si>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</si>
  <si>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</si>
  <si>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</si>
  <si>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</si>
  <si>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</si>
  <si>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</si>
  <si>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</si>
  <si>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</si>
  <si>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</si>
  <si>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</si>
  <si>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</si>
  <si>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</si>
  <si>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</si>
  <si>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</si>
  <si>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</si>
  <si>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</si>
  <si>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</si>
  <si>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</si>
  <si>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</si>
  <si>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</si>
  <si>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</si>
  <si>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</si>
  <si>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</si>
  <si>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</si>
  <si>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</si>
  <si>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</si>
  <si>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</si>
  <si>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</si>
  <si>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</si>
  <si>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</si>
  <si>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</si>
  <si>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</si>
  <si>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</si>
  <si>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</si>
  <si>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</si>
  <si>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</si>
  <si>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</si>
  <si>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</si>
  <si>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</si>
  <si>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</si>
  <si>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</si>
  <si>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</si>
  <si>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</si>
  <si>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</si>
  <si>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</si>
  <si>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</si>
  <si>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</si>
  <si>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</si>
  <si>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</si>
  <si>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</si>
  <si>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</si>
  <si>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</si>
  <si>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</si>
  <si>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</si>
  <si>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</si>
  <si>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</si>
  <si>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</si>
  <si>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</si>
  <si>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</si>
  <si>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</si>
  <si>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</si>
  <si>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</si>
  <si>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</si>
  <si>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</si>
  <si>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</si>
  <si>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</si>
  <si>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</si>
  <si>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</si>
  <si>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</si>
  <si>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</si>
  <si>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</si>
  <si>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</si>
  <si>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</si>
  <si>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</si>
  <si>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</si>
  <si>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</si>
  <si>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</si>
  <si>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</si>
  <si>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</si>
  <si>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</si>
  <si>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</si>
  <si>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</si>
  <si>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</si>
  <si>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</si>
  <si>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</si>
  <si>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</si>
  <si>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</si>
  <si>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</si>
  <si>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</si>
  <si>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</si>
  <si>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</si>
  <si>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</si>
  <si>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</si>
  <si>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</si>
  <si>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</si>
  <si>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</si>
  <si>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</si>
  <si>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</si>
  <si>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</si>
  <si>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</si>
  <si>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</si>
  <si>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</si>
  <si>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</si>
  <si>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</si>
  <si>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</si>
  <si>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</si>
  <si>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</si>
  <si>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</si>
  <si>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</si>
  <si>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</si>
  <si>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</si>
  <si>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</si>
  <si>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</si>
  <si>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</si>
  <si>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</si>
  <si>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</si>
  <si>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</si>
  <si>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</si>
  <si>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</si>
  <si>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</si>
  <si>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</si>
  <si>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</si>
  <si>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</si>
  <si>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</si>
  <si>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</si>
  <si>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</si>
  <si>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</si>
  <si>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</si>
  <si>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</si>
  <si>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</si>
  <si>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</si>
  <si>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</si>
  <si>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</si>
  <si>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</si>
  <si>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</si>
  <si>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</si>
  <si>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</si>
  <si>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</si>
  <si>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</si>
  <si>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</si>
  <si>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</si>
  <si>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</si>
  <si>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</si>
  <si>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</si>
  <si>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</si>
  <si>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</si>
  <si>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</si>
  <si>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</si>
  <si>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</si>
  <si>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</si>
  <si>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</si>
  <si>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</si>
  <si>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</si>
  <si>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</si>
  <si>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</si>
  <si>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</si>
  <si>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</si>
  <si>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</si>
  <si>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</si>
  <si>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</si>
  <si>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</si>
  <si>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</si>
  <si>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</si>
  <si>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</si>
  <si>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</si>
  <si>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</si>
  <si>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</si>
  <si>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</si>
  <si>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</si>
  <si>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</si>
  <si>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</si>
  <si>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</si>
  <si>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</si>
  <si>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</si>
  <si>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</si>
  <si>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</si>
  <si>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</si>
  <si>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</si>
  <si>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</si>
  <si>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</si>
  <si>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</si>
  <si>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</si>
  <si>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</si>
  <si>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</si>
  <si>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</si>
  <si>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</si>
  <si>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</si>
  <si>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</si>
  <si>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</si>
  <si>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</si>
  <si>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</si>
  <si>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</si>
  <si>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</si>
  <si>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</si>
  <si>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</si>
  <si>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</si>
  <si>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</si>
  <si>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</si>
  <si>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</si>
  <si>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</si>
  <si>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</si>
  <si>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</si>
  <si>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</si>
  <si>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</si>
  <si>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</si>
  <si>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</si>
  <si>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</si>
  <si>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</si>
  <si>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</si>
  <si>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</si>
  <si>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</si>
  <si>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</si>
  <si>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</si>
  <si>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</si>
  <si>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</si>
  <si>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</si>
  <si>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</si>
  <si>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</si>
  <si>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</si>
  <si>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</si>
  <si>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</si>
  <si>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</si>
  <si>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</si>
  <si>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</si>
  <si>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</si>
  <si>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</si>
  <si>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</si>
  <si>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</si>
  <si>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</si>
  <si>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</si>
  <si>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</si>
  <si>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</si>
  <si>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</si>
  <si>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</si>
  <si>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</si>
  <si>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</si>
  <si>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</si>
  <si>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</si>
  <si>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</si>
  <si>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</si>
  <si>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</si>
  <si>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</si>
  <si>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</si>
  <si>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</si>
  <si>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</si>
  <si>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</si>
  <si>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</si>
  <si>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</si>
  <si>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</si>
  <si>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</si>
  <si>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</si>
  <si>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</si>
  <si>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</si>
  <si>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</si>
  <si>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</si>
  <si>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</si>
  <si>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</si>
  <si>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</si>
  <si>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</si>
  <si>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</si>
  <si>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</si>
  <si>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</si>
  <si>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</si>
  <si>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</si>
  <si>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</si>
  <si>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</si>
  <si>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</si>
  <si>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</si>
  <si>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</si>
  <si>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</si>
  <si>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</si>
  <si>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</si>
  <si>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</si>
  <si>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</si>
  <si>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</si>
  <si>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</si>
  <si>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</si>
  <si>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</si>
  <si>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</si>
  <si>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</si>
  <si>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</si>
  <si>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</si>
  <si>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</si>
  <si>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</si>
  <si>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</si>
  <si>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</si>
  <si>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</si>
  <si>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</si>
  <si>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</si>
  <si>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</si>
  <si>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</si>
  <si>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</si>
  <si>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</si>
  <si>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</si>
  <si>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</si>
  <si>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</si>
  <si>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</si>
  <si>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</si>
  <si>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</si>
  <si>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</si>
  <si>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</si>
  <si>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</si>
  <si>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</si>
  <si>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</si>
  <si>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</si>
  <si>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</si>
  <si>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</si>
  <si>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</si>
  <si>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</si>
  <si>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</si>
  <si>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</si>
  <si>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</si>
  <si>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</si>
  <si>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</si>
  <si>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</si>
  <si>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</si>
  <si>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</si>
  <si>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</si>
  <si>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</si>
  <si>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</si>
  <si>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</si>
  <si>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</si>
  <si>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</si>
  <si>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</si>
  <si>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</si>
  <si>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</si>
  <si>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</si>
  <si>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</si>
  <si>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</si>
  <si>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</si>
  <si>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</si>
  <si>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</si>
  <si>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</si>
  <si>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</si>
  <si>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</si>
  <si>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</si>
  <si>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</si>
  <si>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</si>
  <si>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</si>
  <si>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</si>
  <si>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</si>
  <si>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</si>
  <si>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</si>
  <si>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</si>
  <si>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</si>
  <si>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</si>
  <si>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</si>
  <si>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</si>
  <si>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</si>
  <si>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</si>
  <si>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</si>
  <si>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</si>
  <si>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</si>
  <si>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</si>
  <si>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</si>
  <si>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</si>
  <si>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</si>
  <si>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</si>
  <si>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</si>
  <si>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</si>
  <si>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</si>
  <si>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</si>
  <si>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</si>
  <si>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</si>
  <si>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</si>
  <si>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</si>
  <si>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</si>
  <si>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</si>
  <si>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</si>
  <si>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</si>
  <si>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</si>
  <si>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</si>
  <si>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</si>
  <si>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</si>
  <si>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</si>
  <si>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</si>
  <si>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</si>
  <si>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</si>
  <si>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</si>
  <si>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</si>
  <si>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</si>
  <si>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</si>
  <si>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</si>
  <si>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</si>
  <si>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</si>
  <si>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</si>
  <si>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</si>
  <si>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</si>
  <si>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</si>
  <si>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</si>
  <si>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</si>
  <si>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</si>
  <si>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</si>
  <si>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</si>
  <si>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</si>
  <si>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</si>
  <si>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</si>
  <si>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</si>
  <si>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</si>
  <si>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</si>
  <si>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</si>
  <si>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</si>
  <si>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</si>
  <si>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</si>
  <si>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</si>
  <si>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</si>
  <si>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</si>
  <si>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</si>
  <si>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</si>
  <si>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</si>
  <si>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</si>
  <si>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</si>
  <si>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</si>
  <si>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</si>
  <si>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</si>
  <si>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</si>
  <si>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</si>
  <si>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</si>
  <si>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</si>
  <si>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</si>
  <si>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</si>
  <si>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</si>
  <si>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</si>
  <si>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</si>
  <si>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</si>
  <si>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</si>
  <si>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</si>
  <si>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</si>
  <si>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</si>
  <si>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</si>
  <si>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</si>
  <si>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</si>
  <si>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</si>
  <si>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</si>
  <si>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</si>
  <si>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</si>
  <si>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</si>
  <si>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</si>
  <si>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</si>
  <si>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</si>
  <si>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</si>
  <si>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</si>
  <si>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</si>
  <si>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</si>
  <si>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</si>
  <si>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</si>
  <si>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</si>
  <si>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</si>
  <si>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</si>
  <si>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</si>
  <si>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</si>
  <si>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</si>
  <si>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</si>
  <si>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</si>
  <si>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</si>
  <si>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</si>
  <si>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</si>
  <si>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</si>
  <si>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</si>
  <si>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</si>
  <si>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</si>
  <si>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</si>
  <si>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</si>
  <si>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</si>
  <si>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</si>
  <si>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</si>
  <si>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</si>
  <si>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</si>
  <si>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</si>
  <si>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</si>
  <si>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</si>
  <si>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</si>
  <si>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</si>
  <si>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</si>
  <si>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</si>
  <si>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</si>
  <si>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</si>
  <si>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</si>
  <si>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</si>
  <si>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</si>
  <si>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</si>
  <si>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</si>
  <si>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</si>
  <si>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</si>
  <si>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</si>
  <si>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</si>
  <si>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</si>
  <si>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</si>
  <si>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</si>
  <si>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</si>
  <si>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</si>
  <si>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</si>
  <si>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</si>
  <si>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</si>
  <si>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</si>
  <si>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</si>
  <si>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</si>
  <si>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</si>
  <si>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</si>
  <si>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</si>
  <si>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</si>
  <si>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</si>
  <si>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</si>
  <si>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</si>
  <si>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</si>
  <si>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</si>
  <si>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</si>
  <si>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</si>
  <si>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</si>
  <si>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</si>
  <si>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</si>
  <si>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</si>
  <si>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</si>
  <si>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</si>
  <si>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</si>
  <si>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</si>
  <si>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</si>
  <si>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</si>
  <si>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</si>
  <si>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</si>
  <si>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</si>
  <si>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</si>
  <si>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</si>
  <si>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</si>
  <si>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</si>
  <si>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</si>
  <si>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</si>
  <si>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</si>
  <si>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</si>
  <si>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</si>
  <si>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</si>
  <si>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</si>
  <si>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</si>
  <si>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</si>
  <si>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</si>
  <si>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</si>
  <si>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</si>
  <si>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</si>
  <si>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</si>
  <si>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</si>
  <si>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</si>
  <si>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</si>
  <si>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</si>
  <si>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</si>
  <si>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</si>
  <si>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</si>
  <si>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</si>
  <si>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</si>
  <si>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</si>
  <si>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</si>
  <si>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</si>
  <si>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</si>
  <si>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</si>
  <si>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</si>
  <si>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</si>
  <si>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</si>
  <si>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</si>
  <si>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</si>
  <si>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</si>
  <si>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</si>
  <si>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</si>
  <si>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</si>
  <si>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</si>
  <si>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</si>
  <si>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</si>
  <si>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</si>
  <si>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</si>
  <si>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</si>
  <si>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</si>
  <si>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</si>
  <si>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</si>
  <si>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</si>
  <si>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</si>
  <si>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</si>
  <si>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</si>
  <si>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</si>
  <si>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</si>
  <si>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</si>
  <si>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</si>
  <si>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</si>
  <si>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</si>
  <si>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</si>
  <si>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</si>
  <si>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</si>
  <si>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</si>
  <si>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</si>
  <si>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</si>
  <si>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</si>
  <si>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</si>
  <si>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</si>
  <si>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</si>
  <si>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</si>
  <si>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</si>
  <si>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</si>
  <si>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</si>
  <si>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</si>
  <si>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</si>
  <si>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</si>
  <si>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</si>
  <si>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</si>
  <si>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</si>
  <si>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</si>
  <si>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</si>
  <si>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</si>
  <si>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</si>
  <si>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</si>
  <si>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</si>
  <si>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</si>
  <si>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</si>
  <si>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</si>
  <si>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</si>
  <si>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</si>
  <si>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</si>
  <si>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</si>
  <si>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</si>
  <si>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</si>
  <si>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</si>
  <si>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</si>
  <si>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</si>
  <si>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</si>
  <si>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</si>
  <si>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</si>
  <si>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</si>
  <si>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</si>
  <si>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</si>
  <si>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</si>
  <si>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</si>
  <si>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</si>
  <si>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</si>
  <si>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</si>
  <si>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</si>
  <si>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</si>
  <si>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</si>
  <si>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</si>
  <si>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</si>
  <si>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</si>
  <si>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</si>
  <si>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</si>
  <si>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</si>
  <si>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</si>
  <si>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</si>
  <si>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</si>
  <si>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</si>
  <si>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</si>
  <si>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</si>
  <si>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</si>
  <si>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</si>
  <si>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</si>
  <si>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</si>
  <si>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</si>
  <si>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</si>
  <si>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</si>
  <si>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</si>
  <si>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</si>
  <si>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</si>
  <si>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</si>
  <si>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</si>
  <si>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</si>
  <si>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</si>
  <si>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</si>
  <si>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</si>
  <si>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</si>
  <si>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</si>
  <si>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</si>
  <si>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</si>
  <si>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</si>
  <si>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</si>
  <si>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</si>
  <si>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</si>
  <si>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</si>
  <si>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</si>
  <si>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</si>
  <si>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</si>
  <si>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</si>
  <si>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</si>
  <si>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</si>
  <si>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</si>
  <si>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</si>
  <si>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</si>
  <si>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</si>
  <si>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</si>
  <si>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</si>
  <si>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</si>
  <si>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</si>
  <si>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</si>
  <si>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</si>
  <si>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</si>
  <si>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</si>
  <si>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</si>
  <si>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</si>
  <si>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</si>
  <si>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</si>
  <si>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</si>
  <si>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</si>
  <si>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</si>
  <si>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</si>
  <si>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</si>
  <si>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</si>
  <si>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</si>
  <si>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</si>
  <si>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</si>
  <si>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</si>
  <si>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</si>
  <si>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</si>
  <si>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</si>
  <si>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</si>
  <si>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</si>
  <si>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</si>
  <si>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</si>
  <si>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</si>
  <si>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</si>
  <si>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</si>
  <si>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</si>
  <si>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</si>
  <si>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</si>
  <si>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</si>
  <si>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</si>
  <si>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</si>
  <si>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</si>
  <si>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</si>
  <si>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</si>
  <si>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</si>
  <si>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</si>
  <si>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</si>
  <si>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</si>
  <si>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</si>
  <si>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</si>
  <si>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</si>
  <si>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</si>
  <si>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</si>
  <si>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</si>
  <si>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</si>
  <si>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</si>
  <si>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</si>
  <si>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</si>
  <si>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</si>
  <si>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</si>
  <si>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</si>
  <si>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</si>
  <si>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</si>
  <si>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</si>
  <si>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</si>
  <si>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</si>
  <si>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</si>
  <si>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</si>
  <si>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</si>
  <si>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</si>
  <si>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</si>
  <si>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</si>
  <si>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</si>
  <si>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</si>
  <si>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</si>
  <si>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</si>
  <si>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</si>
  <si>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</si>
  <si>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</si>
  <si>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</si>
  <si>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</si>
  <si>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</si>
  <si>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</si>
  <si>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</si>
  <si>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</si>
  <si>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</si>
  <si>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</si>
  <si>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</si>
  <si>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</si>
  <si>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</si>
  <si>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</si>
  <si>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</si>
  <si>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</si>
  <si>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</si>
  <si>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</si>
  <si>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</si>
  <si>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</si>
  <si>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</si>
  <si>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</si>
  <si>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</si>
  <si>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</si>
  <si>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</si>
  <si>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</si>
  <si>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</si>
  <si>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</si>
  <si>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</si>
  <si>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</si>
  <si>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</si>
  <si>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</si>
  <si>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</si>
  <si>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</si>
  <si>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</si>
  <si>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</si>
  <si>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</si>
  <si>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</si>
  <si>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</si>
  <si>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</si>
  <si>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</si>
  <si>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</si>
  <si>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</si>
  <si>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</si>
  <si>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</si>
  <si>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</si>
  <si>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</si>
  <si>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</si>
  <si>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</si>
  <si>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</si>
  <si>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</si>
  <si>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</si>
  <si>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</si>
  <si>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</si>
  <si>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</si>
  <si>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</si>
  <si>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</si>
  <si>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</si>
  <si>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</si>
  <si>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</si>
  <si>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</si>
  <si>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</si>
  <si>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</si>
  <si>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</si>
  <si>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</si>
  <si>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</si>
  <si>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</si>
  <si>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</si>
  <si>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</si>
  <si>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</si>
  <si>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</si>
  <si>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</si>
  <si>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</si>
  <si>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</si>
  <si>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</si>
  <si>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</si>
  <si>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</si>
  <si>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</si>
  <si>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</si>
  <si>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</si>
  <si>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</si>
  <si>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</si>
  <si>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</si>
  <si>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</si>
  <si>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</si>
  <si>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</si>
  <si>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</si>
  <si>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</si>
  <si>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</si>
  <si>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</si>
  <si>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</si>
  <si>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</si>
  <si>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</si>
  <si>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</si>
  <si>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</si>
  <si>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</si>
  <si>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</si>
  <si>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</si>
  <si>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</si>
  <si>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</si>
  <si>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</si>
  <si>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</si>
  <si>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</si>
  <si>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</si>
  <si>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</si>
  <si>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</si>
  <si>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</si>
  <si>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</si>
  <si>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</si>
  <si>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</si>
  <si>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</si>
  <si>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</si>
  <si>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</si>
  <si>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</si>
  <si>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</si>
  <si>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</si>
  <si>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</si>
  <si>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</si>
  <si>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</si>
  <si>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</si>
  <si>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</si>
  <si>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</si>
  <si>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</si>
  <si>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</si>
  <si>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</si>
  <si>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</si>
  <si>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</si>
  <si>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</si>
  <si>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</si>
  <si>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</si>
  <si>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</si>
  <si>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</si>
  <si>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</si>
  <si>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</si>
  <si>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</si>
  <si>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</si>
  <si>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</si>
  <si>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</si>
  <si>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</si>
  <si>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</si>
  <si>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</si>
  <si>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</si>
  <si>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</si>
  <si>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</si>
  <si>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</si>
  <si>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</si>
  <si>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</si>
  <si>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</si>
  <si>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</si>
  <si>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</si>
  <si>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</si>
  <si>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</si>
  <si>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</si>
  <si>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</si>
  <si>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</si>
  <si>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</si>
  <si>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</si>
  <si>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</si>
  <si>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</si>
  <si>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</si>
  <si>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</si>
  <si>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</si>
  <si>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</si>
  <si>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</si>
  <si>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</si>
  <si>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</si>
  <si>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</si>
  <si>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</si>
  <si>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</si>
  <si>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</si>
  <si>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</si>
  <si>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</si>
  <si>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</si>
  <si>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</si>
  <si>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</si>
  <si>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</si>
  <si>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</si>
  <si>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</si>
  <si>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</si>
  <si>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</si>
  <si>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</si>
  <si>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</si>
  <si>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</si>
  <si>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</si>
  <si>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</si>
  <si>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</si>
  <si>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</si>
  <si>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</si>
  <si>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</si>
  <si>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</si>
  <si>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</si>
  <si>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</si>
  <si>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</si>
  <si>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</si>
  <si>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</si>
  <si>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</si>
  <si>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</si>
  <si>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</si>
  <si>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</si>
  <si>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</si>
  <si>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</si>
  <si>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</si>
  <si>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</si>
  <si>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</si>
  <si>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</si>
  <si>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</si>
  <si>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</si>
  <si>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</si>
  <si>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</si>
  <si>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</si>
  <si>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</si>
  <si>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</si>
  <si>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</si>
  <si>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</si>
  <si>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</si>
  <si>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</si>
  <si>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</si>
  <si>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</si>
  <si>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</si>
  <si>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</si>
  <si>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</si>
  <si>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</si>
  <si>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</si>
  <si>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</si>
  <si>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</si>
  <si>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</si>
  <si>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</si>
  <si>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</si>
  <si>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</si>
  <si>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</si>
  <si>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</si>
  <si>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</si>
  <si>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</si>
  <si>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</si>
  <si>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</si>
  <si>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</si>
  <si>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</si>
  <si>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</si>
  <si>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</si>
  <si>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</si>
  <si>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</si>
  <si>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</si>
  <si>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</si>
  <si>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</si>
  <si>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</si>
  <si>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</si>
  <si>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</si>
  <si>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</si>
  <si>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</si>
  <si>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</si>
  <si>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</si>
  <si>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</si>
  <si>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</si>
  <si>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</si>
  <si>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</si>
  <si>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</si>
  <si>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</si>
  <si>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</si>
  <si>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</si>
  <si>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</si>
  <si>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</si>
  <si>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</si>
  <si>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</si>
  <si>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</si>
  <si>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</si>
  <si>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</si>
  <si>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</si>
  <si>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</si>
  <si>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</si>
  <si>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</si>
  <si>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</si>
  <si>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</si>
  <si>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</si>
  <si>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</si>
  <si>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</si>
  <si>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</si>
  <si>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</si>
  <si>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</si>
  <si>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</si>
  <si>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</si>
  <si>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</si>
  <si>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</si>
  <si>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</si>
  <si>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</si>
  <si>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</si>
  <si>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</si>
  <si>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</si>
  <si>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</si>
  <si>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</si>
  <si>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</si>
  <si>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</si>
  <si>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</si>
  <si>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</si>
  <si>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</si>
  <si>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</si>
  <si>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</si>
  <si>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</si>
  <si>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</si>
  <si>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</si>
  <si>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</si>
  <si>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</si>
  <si>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</si>
  <si>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</si>
  <si>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</si>
  <si>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</si>
  <si>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</si>
  <si>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</si>
  <si>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</si>
  <si>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</si>
  <si>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</si>
  <si>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</si>
  <si>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</si>
  <si>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</si>
  <si>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</si>
  <si>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</si>
  <si>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</si>
  <si>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</si>
  <si>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</si>
  <si>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</si>
  <si>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</si>
  <si>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</si>
  <si>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</si>
  <si>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</si>
  <si>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</si>
  <si>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</si>
  <si>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</si>
  <si>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</si>
  <si>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</si>
  <si>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</si>
  <si>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</si>
  <si>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</si>
  <si>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</si>
  <si>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</si>
  <si>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</si>
  <si>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</si>
  <si>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</si>
  <si>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</si>
  <si>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</si>
  <si>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</si>
  <si>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</si>
  <si>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</si>
  <si>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</si>
  <si>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</si>
  <si>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</si>
  <si>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</si>
  <si>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</si>
  <si>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</si>
  <si>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</si>
  <si>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</si>
  <si>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</si>
  <si>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</si>
  <si>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</si>
  <si>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</si>
  <si>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</si>
  <si>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</si>
  <si>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</si>
  <si>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</si>
  <si>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</si>
  <si>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</si>
  <si>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</si>
  <si>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</si>
  <si>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</si>
  <si>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</si>
  <si>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</si>
  <si>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</si>
  <si>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</si>
  <si>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</si>
  <si>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</si>
  <si>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</si>
  <si>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</si>
  <si>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</si>
  <si>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</si>
  <si>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</si>
  <si>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</si>
  <si>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</si>
  <si>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</si>
  <si>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</si>
  <si>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</si>
  <si>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</si>
  <si>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</si>
  <si>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</si>
  <si>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</si>
  <si>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</si>
  <si>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</si>
  <si>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</si>
  <si>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</si>
  <si>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</si>
  <si>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</si>
  <si>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</si>
  <si>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</si>
  <si>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</si>
  <si>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</si>
  <si>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</si>
  <si>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</si>
  <si>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</si>
  <si>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</si>
  <si>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</si>
  <si>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</si>
  <si>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</si>
  <si>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</si>
  <si>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</si>
  <si>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</si>
  <si>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</si>
  <si>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</si>
  <si>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</si>
  <si>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</si>
  <si>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</si>
  <si>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</si>
  <si>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</si>
  <si>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</si>
  <si>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</si>
  <si>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</si>
  <si>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</si>
  <si>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</si>
  <si>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</si>
  <si>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</si>
  <si>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</si>
  <si>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</si>
  <si>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</si>
  <si>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</si>
  <si>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</si>
  <si>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</si>
  <si>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</si>
  <si>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</si>
  <si>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</si>
  <si>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</si>
  <si>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</si>
  <si>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</si>
  <si>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</si>
  <si>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</si>
  <si>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</si>
  <si>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</si>
  <si>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</si>
  <si>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</si>
  <si>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</si>
  <si>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</si>
  <si>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</si>
  <si>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</si>
  <si>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</si>
  <si>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</si>
  <si>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</si>
  <si>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</si>
  <si>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</si>
  <si>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</si>
  <si>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</si>
  <si>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</si>
  <si>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</si>
  <si>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</si>
  <si>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</si>
  <si>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</si>
  <si>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</si>
  <si>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</si>
  <si>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</si>
  <si>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</si>
  <si>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</si>
  <si>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</si>
  <si>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</si>
  <si>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</si>
  <si>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</si>
  <si>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</si>
  <si>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</si>
  <si>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</si>
  <si>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</si>
  <si>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</si>
  <si>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</si>
  <si>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</si>
  <si>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</si>
  <si>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</si>
  <si>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</si>
  <si>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</si>
  <si>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</si>
  <si>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</si>
  <si>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</si>
  <si>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</si>
  <si>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</si>
  <si>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</si>
  <si>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</si>
  <si>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</si>
  <si>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</si>
  <si>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</si>
  <si>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</si>
  <si>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</si>
  <si>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</si>
  <si>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</si>
  <si>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</si>
  <si>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</si>
  <si>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</si>
  <si>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</si>
  <si>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</si>
  <si>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</si>
  <si>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</si>
  <si>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</si>
  <si>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</si>
  <si>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</si>
  <si>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</si>
  <si>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</si>
  <si>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</si>
  <si>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</si>
  <si>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</si>
  <si>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</si>
  <si>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</si>
  <si>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</si>
  <si>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</si>
  <si>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</si>
  <si>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</si>
  <si>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</si>
  <si>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</si>
  <si>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</si>
  <si>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</si>
  <si>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</si>
  <si>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</si>
  <si>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</si>
  <si>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</si>
  <si>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</si>
  <si>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</si>
  <si>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</si>
  <si>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</si>
  <si>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</si>
  <si>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</si>
  <si>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</si>
  <si>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</si>
  <si>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</si>
  <si>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</si>
  <si>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</si>
  <si>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</si>
  <si>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</si>
  <si>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</si>
  <si>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</si>
  <si>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</si>
  <si>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</si>
  <si>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</si>
  <si>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</si>
  <si>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</si>
  <si>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</si>
  <si>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</si>
  <si>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</si>
  <si>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</si>
  <si>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</si>
  <si>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</si>
  <si>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</si>
  <si>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</si>
  <si>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</si>
  <si>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</si>
  <si>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</si>
  <si>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</si>
  <si>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</si>
  <si>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</si>
  <si>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</si>
  <si>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</si>
  <si>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</si>
  <si>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</si>
  <si>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</si>
  <si>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</si>
  <si>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</si>
  <si>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</si>
  <si>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</si>
  <si>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</si>
  <si>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</si>
  <si>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</si>
  <si>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</si>
  <si>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</si>
  <si>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</si>
  <si>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</si>
  <si>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</si>
  <si>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</si>
  <si>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</si>
  <si>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</si>
  <si>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</si>
  <si>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</si>
  <si>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</si>
  <si>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</si>
  <si>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</si>
  <si>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</si>
  <si>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</si>
  <si>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</si>
  <si>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</si>
  <si>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</si>
  <si>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</si>
  <si>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</si>
  <si>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</si>
  <si>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</si>
  <si>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</si>
  <si>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</si>
  <si>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</si>
  <si>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</si>
  <si>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</si>
  <si>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</si>
  <si>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</si>
  <si>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</si>
  <si>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</si>
  <si>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</si>
  <si>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</si>
  <si>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</si>
  <si>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</si>
  <si>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</si>
  <si>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</si>
  <si>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</si>
  <si>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</si>
  <si>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</si>
  <si>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</si>
  <si>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</si>
  <si>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</si>
  <si>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</si>
  <si>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</si>
  <si>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</si>
  <si>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</si>
  <si>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</si>
  <si>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</si>
  <si>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</si>
  <si>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</si>
  <si>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</si>
  <si>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</si>
  <si>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</si>
  <si>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</si>
  <si>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</si>
  <si>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</si>
  <si>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</si>
  <si>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</si>
  <si>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</si>
  <si>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</si>
  <si>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</si>
  <si>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</si>
  <si>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</si>
  <si>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</si>
  <si>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</si>
  <si>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</si>
  <si>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</si>
  <si>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</si>
  <si>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</si>
  <si>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</si>
  <si>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</si>
  <si>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</si>
  <si>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</si>
  <si>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</si>
  <si>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</si>
  <si>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</si>
  <si>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</si>
  <si>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</si>
  <si>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</si>
  <si>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</si>
  <si>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</si>
  <si>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</si>
  <si>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</si>
  <si>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</si>
  <si>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</si>
  <si>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</si>
  <si>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</si>
  <si>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</si>
  <si>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</si>
  <si>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</si>
  <si>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</si>
  <si>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</si>
  <si>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</si>
  <si>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</si>
  <si>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</si>
  <si>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</si>
  <si>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</si>
  <si>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</si>
  <si>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</si>
  <si>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</si>
  <si>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</si>
  <si>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</si>
  <si>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</si>
  <si>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</si>
  <si>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</si>
  <si>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</si>
  <si>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</si>
  <si>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</si>
  <si>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</si>
  <si>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</si>
  <si>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</si>
  <si>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</si>
  <si>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</si>
  <si>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</si>
  <si>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</si>
  <si>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</si>
  <si>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</si>
  <si>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</si>
  <si>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</si>
  <si>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</si>
  <si>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</si>
  <si>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</si>
  <si>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</si>
  <si>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</si>
  <si>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</si>
  <si>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</si>
  <si>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</si>
  <si>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</si>
  <si>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</si>
  <si>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</si>
  <si>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</si>
  <si>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</si>
  <si>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</si>
  <si>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</si>
  <si>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</si>
  <si>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</si>
  <si>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</si>
  <si>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</si>
  <si>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</si>
  <si>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</si>
  <si>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</si>
  <si>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</si>
  <si>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</si>
  <si>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</si>
  <si>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</si>
  <si>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</si>
  <si>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</si>
  <si>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</si>
  <si>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</si>
  <si>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</si>
  <si>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</si>
  <si>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</si>
  <si>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</si>
  <si>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</si>
  <si>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</si>
  <si>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</si>
  <si>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</si>
  <si>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</si>
  <si>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</si>
  <si>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</si>
  <si>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</si>
  <si>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</si>
  <si>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</si>
  <si>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</si>
  <si>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</si>
  <si>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</si>
  <si>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</si>
  <si>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</si>
  <si>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</si>
  <si>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</si>
  <si>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</si>
  <si>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</si>
  <si>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</si>
  <si>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</si>
  <si>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</si>
  <si>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</si>
  <si>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</si>
  <si>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</si>
  <si>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</si>
  <si>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</si>
  <si>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</si>
  <si>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</si>
  <si>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</si>
  <si>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</si>
  <si>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</si>
  <si>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</si>
  <si>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</si>
  <si>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</si>
  <si>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</si>
  <si>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</si>
  <si>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</si>
  <si>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</si>
  <si>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</si>
  <si>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</si>
  <si>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</si>
  <si>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</si>
  <si>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</si>
  <si>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</si>
  <si>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</si>
  <si>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</si>
  <si>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</si>
  <si>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</si>
  <si>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</si>
  <si>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</si>
  <si>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</si>
  <si>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</si>
  <si>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</si>
  <si>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</si>
  <si>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</si>
  <si>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</si>
  <si>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</si>
  <si>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</si>
  <si>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</si>
  <si>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</si>
  <si>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</si>
  <si>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</si>
  <si>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</si>
  <si>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</si>
  <si>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</si>
  <si>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</si>
  <si>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</si>
  <si>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</si>
  <si>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</si>
  <si>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</si>
  <si>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</si>
  <si>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</si>
  <si>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</si>
  <si>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</si>
  <si>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</si>
  <si>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</si>
  <si>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</si>
  <si>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</si>
  <si>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</si>
  <si>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</si>
  <si>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</si>
  <si>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</si>
  <si>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</si>
  <si>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</si>
  <si>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</si>
  <si>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</si>
  <si>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</si>
  <si>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</si>
  <si>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</si>
  <si>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</si>
  <si>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</si>
  <si>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</si>
  <si>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</si>
  <si>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</si>
  <si>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</si>
  <si>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</si>
  <si>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</si>
  <si>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</si>
  <si>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</si>
  <si>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</si>
  <si>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</si>
  <si>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</si>
  <si>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</si>
  <si>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</si>
  <si>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</si>
  <si>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</si>
  <si>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</si>
  <si>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</si>
  <si>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</si>
  <si>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</si>
  <si>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</si>
  <si>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</si>
  <si>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</si>
  <si>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</si>
  <si>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</si>
  <si>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</si>
  <si>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</si>
  <si>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</si>
  <si>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</si>
  <si>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</si>
  <si>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</si>
  <si>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</si>
  <si>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</si>
  <si>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</si>
  <si>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</si>
  <si>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</si>
  <si>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</si>
  <si>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</si>
  <si>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</si>
  <si>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</si>
  <si>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</si>
  <si>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</si>
  <si>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</si>
  <si>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</si>
  <si>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</si>
  <si>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</si>
  <si>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</si>
  <si>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</si>
  <si>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</si>
  <si>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</si>
  <si>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</si>
  <si>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</si>
  <si>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</si>
  <si>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</si>
  <si>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</si>
  <si>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</si>
  <si>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</si>
  <si>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</si>
  <si>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</si>
  <si>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</si>
  <si>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</si>
  <si>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</si>
  <si>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</si>
  <si>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</si>
  <si>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</si>
  <si>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</si>
  <si>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</si>
  <si>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</si>
  <si>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</si>
  <si>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</si>
  <si>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</si>
  <si>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</si>
  <si>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</si>
  <si>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</si>
  <si>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</si>
  <si>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</si>
  <si>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</si>
  <si>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</si>
  <si>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</si>
  <si>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</si>
  <si>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</si>
  <si>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</si>
  <si>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</si>
  <si>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</si>
  <si>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</si>
  <si>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</si>
  <si>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</si>
  <si>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</si>
  <si>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</si>
  <si>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</si>
  <si>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</si>
  <si>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</si>
  <si>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</si>
  <si>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</si>
  <si>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</si>
  <si>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</si>
  <si>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</si>
  <si>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</si>
  <si>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</si>
  <si>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</si>
  <si>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</si>
  <si>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</si>
  <si>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</si>
  <si>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</si>
  <si>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</si>
  <si>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</si>
  <si>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</si>
  <si>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</si>
  <si>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</si>
  <si>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</si>
  <si>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</si>
  <si>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</si>
  <si>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</si>
  <si>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</si>
  <si>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</si>
  <si>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</si>
  <si>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</si>
  <si>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</si>
  <si>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</si>
  <si>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</si>
  <si>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</si>
  <si>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</si>
  <si>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</si>
  <si>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</si>
  <si>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</si>
  <si>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</si>
  <si>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</si>
  <si>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</si>
  <si>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</si>
  <si>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</si>
  <si>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</si>
  <si>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</si>
  <si>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</si>
  <si>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</si>
  <si>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</si>
  <si>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</si>
  <si>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</si>
  <si>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</si>
  <si>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</si>
  <si>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</si>
  <si>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</si>
  <si>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</si>
  <si>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</si>
  <si>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</si>
  <si>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</si>
  <si>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</si>
  <si>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</si>
  <si>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</si>
  <si>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</si>
  <si>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</si>
  <si>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</si>
  <si>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</si>
  <si>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</si>
  <si>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</si>
  <si>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</si>
  <si>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</si>
  <si>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</si>
  <si>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</si>
  <si>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</si>
  <si>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</si>
  <si>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</si>
  <si>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</si>
  <si>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</si>
  <si>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</si>
  <si>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</si>
  <si>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</si>
  <si>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</si>
  <si>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</si>
  <si>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</si>
  <si>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</si>
  <si>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</si>
  <si>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</si>
  <si>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</si>
  <si>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</si>
  <si>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</si>
  <si>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</si>
  <si>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</si>
  <si>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</si>
  <si>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</si>
  <si>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</si>
  <si>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</si>
  <si>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</si>
  <si>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</si>
  <si>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</si>
  <si>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</si>
  <si>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</si>
  <si>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</si>
  <si>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</si>
  <si>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</si>
  <si>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</si>
  <si>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</si>
  <si>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</si>
  <si>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</si>
  <si>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</si>
  <si>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</si>
  <si>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</si>
  <si>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</si>
  <si>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</si>
  <si>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</si>
  <si>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</si>
  <si>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</si>
  <si>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</si>
  <si>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</si>
  <si>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</si>
  <si>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</si>
  <si>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</si>
  <si>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</si>
  <si>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</si>
  <si>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</si>
  <si>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</si>
  <si>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</si>
  <si>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</si>
  <si>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</si>
  <si>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</si>
  <si>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</si>
  <si>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</si>
  <si>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</si>
  <si>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</si>
  <si>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</si>
  <si>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</si>
  <si>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</si>
  <si>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</si>
  <si>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</si>
  <si>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</si>
  <si>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</si>
  <si>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</si>
  <si>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</si>
  <si>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</si>
  <si>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</si>
  <si>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</si>
  <si>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</si>
  <si>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</si>
  <si>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</si>
  <si>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</si>
  <si>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</si>
  <si>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</si>
  <si>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</si>
  <si>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</si>
  <si>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</si>
  <si>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</si>
  <si>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</si>
  <si>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</si>
  <si>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</si>
  <si>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</si>
  <si>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</si>
  <si>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</si>
  <si>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</si>
  <si>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</si>
  <si>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</si>
  <si>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</si>
  <si>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</si>
  <si>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</si>
  <si>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</si>
  <si>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</si>
  <si>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</si>
  <si>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</si>
  <si>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</si>
  <si>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</si>
  <si>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</si>
  <si>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</si>
  <si>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</si>
  <si>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</si>
  <si>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</si>
  <si>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</si>
  <si>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</si>
  <si>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</si>
  <si>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</si>
  <si>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</si>
  <si>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</si>
  <si>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</si>
  <si>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</si>
  <si>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</si>
  <si>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</si>
  <si>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</si>
  <si>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</si>
  <si>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</si>
  <si>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</si>
  <si>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</si>
  <si>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</si>
  <si>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</si>
  <si>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</si>
  <si>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</si>
  <si>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</si>
  <si>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</si>
  <si>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</si>
  <si>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</si>
  <si>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</si>
  <si>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</si>
  <si>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</si>
  <si>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</si>
  <si>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</si>
  <si>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</si>
  <si>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</si>
  <si>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</si>
  <si>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</si>
  <si>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</si>
  <si>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</si>
  <si>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</si>
  <si>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</si>
  <si>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</si>
  <si>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</si>
  <si>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</si>
  <si>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</si>
  <si>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</si>
  <si>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</si>
  <si>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</si>
  <si>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</si>
  <si>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</si>
  <si>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</si>
  <si>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</si>
  <si>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</si>
  <si>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</si>
  <si>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</si>
  <si>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</si>
  <si>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</si>
  <si>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</si>
  <si>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</si>
  <si>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</si>
  <si>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</si>
  <si>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</si>
  <si>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</si>
  <si>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</si>
  <si>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</si>
  <si>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</si>
  <si>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</si>
  <si>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</si>
  <si>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</si>
  <si>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</si>
  <si>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</si>
  <si>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</si>
  <si>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</si>
  <si>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</si>
  <si>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</si>
  <si>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</si>
  <si>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</si>
  <si>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</si>
  <si>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</si>
  <si>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</si>
  <si>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</si>
  <si>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</si>
  <si>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</si>
  <si>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</si>
  <si>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</si>
  <si>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</si>
  <si>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</si>
  <si>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</si>
  <si>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</si>
  <si>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</si>
  <si>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</si>
  <si>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</si>
  <si>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</si>
  <si>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</si>
  <si>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</si>
  <si>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</si>
  <si>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</si>
  <si>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</si>
  <si>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</si>
  <si>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</si>
  <si>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</si>
  <si>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</si>
  <si>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</si>
  <si>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</si>
  <si>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</si>
  <si>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</si>
  <si>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</si>
  <si>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</si>
  <si>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</si>
  <si>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</si>
  <si>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</si>
  <si>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</si>
  <si>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</si>
  <si>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</si>
  <si>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</si>
  <si>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</si>
  <si>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</si>
  <si>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</si>
  <si>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</si>
  <si>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</si>
  <si>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</si>
  <si>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</si>
  <si>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</si>
  <si>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</si>
  <si>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</si>
  <si>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</si>
  <si>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</si>
  <si>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</si>
  <si>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</si>
  <si>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</si>
  <si>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</si>
  <si>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</si>
  <si>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</si>
  <si>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</si>
  <si>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</si>
  <si>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</si>
  <si>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</si>
  <si>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</si>
  <si>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</si>
  <si>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</si>
  <si>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</si>
  <si>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</si>
  <si>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</si>
  <si>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</si>
  <si>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</si>
  <si>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</si>
  <si>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</si>
  <si>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</si>
  <si>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</si>
  <si>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</si>
  <si>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</si>
  <si>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</si>
  <si>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</si>
  <si>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</si>
  <si>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</si>
  <si>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</si>
  <si>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</si>
  <si>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</si>
  <si>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</si>
  <si>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</si>
  <si>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</si>
  <si>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</si>
  <si>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</si>
  <si>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</si>
  <si>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</si>
  <si>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</si>
  <si>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</si>
  <si>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</si>
  <si>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</si>
  <si>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</si>
  <si>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</si>
  <si>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</si>
  <si>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</si>
  <si>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</si>
  <si>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</si>
  <si>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</si>
  <si>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</si>
  <si>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</si>
  <si>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</si>
  <si>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</si>
  <si>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</si>
  <si>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</si>
  <si>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</si>
  <si>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</si>
  <si>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</si>
  <si>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</si>
  <si>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</si>
  <si>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</si>
  <si>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</si>
  <si>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</si>
  <si>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</si>
  <si>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</si>
  <si>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</si>
  <si>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</si>
  <si>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</si>
  <si>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</si>
  <si>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</si>
  <si>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</si>
  <si>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</si>
  <si>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</si>
  <si>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</si>
  <si>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</si>
  <si>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</si>
  <si>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</si>
  <si>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</si>
  <si>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</si>
  <si>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</si>
  <si>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</si>
  <si>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</si>
  <si>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</si>
  <si>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</si>
  <si>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</si>
  <si>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</si>
  <si>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</si>
  <si>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</si>
  <si>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</si>
  <si>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</si>
  <si>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</si>
  <si>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</si>
  <si>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</si>
  <si>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</si>
  <si>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</si>
  <si>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</si>
  <si>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</si>
  <si>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</si>
  <si>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</si>
  <si>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</si>
  <si>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</si>
  <si>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</si>
  <si>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</si>
  <si>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</si>
  <si>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</si>
  <si>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</si>
  <si>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</si>
  <si>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</si>
  <si>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</si>
  <si>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</si>
  <si>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</si>
  <si>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</si>
  <si>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</si>
  <si>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</si>
  <si>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</si>
  <si>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</si>
  <si>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</si>
  <si>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</si>
  <si>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</si>
  <si>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</si>
  <si>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</si>
  <si>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</si>
  <si>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</si>
  <si>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</si>
  <si>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</si>
  <si>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</si>
  <si>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</si>
  <si>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</si>
  <si>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</si>
  <si>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</si>
  <si>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</si>
  <si>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</si>
  <si>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</si>
  <si>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</si>
  <si>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</si>
  <si>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</si>
  <si>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</si>
  <si>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</si>
  <si>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</si>
  <si>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</si>
  <si>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</si>
  <si>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</si>
  <si>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</si>
  <si>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</si>
  <si>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</si>
  <si>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</si>
  <si>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</si>
  <si>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</si>
  <si>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</si>
  <si>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</si>
  <si>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</si>
  <si>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</si>
  <si>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</si>
  <si>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</si>
  <si>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</si>
  <si>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</si>
  <si>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</si>
  <si>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</si>
  <si>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</si>
  <si>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</si>
  <si>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</si>
  <si>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</si>
  <si>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</si>
  <si>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</si>
  <si>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</si>
  <si>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</si>
  <si>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</si>
  <si>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</si>
  <si>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</si>
  <si>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</si>
  <si>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</si>
  <si>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</si>
  <si>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</si>
  <si>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</si>
  <si>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</si>
  <si>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</si>
  <si>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</si>
  <si>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</si>
  <si>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</si>
  <si>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</si>
  <si>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</si>
  <si>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</si>
  <si>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</si>
  <si>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</si>
  <si>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</si>
  <si>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</si>
  <si>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</si>
  <si>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</si>
  <si>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</si>
  <si>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</si>
  <si>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</si>
  <si>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</si>
  <si>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</si>
  <si>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</si>
  <si>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</si>
  <si>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</si>
  <si>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</si>
  <si>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</si>
  <si>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</si>
  <si>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</si>
  <si>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</si>
  <si>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</si>
  <si>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</si>
  <si>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</si>
  <si>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</si>
  <si>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</si>
  <si>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</si>
  <si>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</si>
  <si>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</si>
  <si>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</si>
  <si>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</si>
  <si>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</si>
  <si>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</si>
  <si>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</si>
  <si>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</si>
  <si>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</si>
  <si>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</si>
  <si>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</si>
  <si>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</si>
  <si>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</si>
  <si>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</si>
  <si>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</si>
  <si>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</si>
  <si>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</si>
  <si>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</si>
  <si>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</si>
  <si>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</si>
  <si>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</si>
  <si>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</si>
  <si>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</si>
  <si>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</si>
  <si>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</si>
  <si>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</si>
  <si>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</si>
  <si>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</si>
  <si>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</si>
  <si>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</si>
  <si>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</si>
  <si>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</si>
  <si>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</si>
  <si>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</si>
  <si>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</si>
  <si>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</si>
  <si>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</si>
  <si>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</si>
  <si>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</si>
  <si>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</si>
  <si>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</si>
  <si>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</si>
  <si>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</si>
  <si>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</si>
  <si>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</si>
  <si>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</si>
  <si>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</si>
  <si>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</si>
  <si>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</si>
  <si>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</si>
  <si>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</si>
  <si>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</si>
  <si>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</si>
  <si>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</si>
  <si>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</si>
  <si>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</si>
  <si>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</si>
  <si>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</si>
  <si>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</si>
  <si>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</si>
  <si>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</si>
  <si>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</si>
  <si>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</si>
  <si>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</si>
  <si>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</si>
  <si>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</si>
  <si>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</si>
  <si>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</si>
  <si>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</si>
  <si>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</si>
  <si>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</si>
  <si>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</si>
  <si>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</si>
  <si>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</si>
  <si>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</si>
  <si>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</si>
  <si>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</si>
  <si>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</si>
  <si>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</si>
  <si>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</si>
  <si>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</si>
  <si>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</si>
  <si>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</si>
  <si>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</si>
  <si>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</si>
  <si>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</si>
  <si>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</si>
  <si>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</si>
  <si>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</si>
  <si>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</si>
  <si>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</si>
  <si>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</si>
  <si>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</si>
  <si>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</si>
  <si>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</si>
  <si>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</si>
  <si>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</si>
  <si>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</si>
  <si>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</si>
  <si>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</si>
  <si>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</si>
  <si>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</si>
  <si>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</si>
  <si>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</si>
  <si>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</si>
  <si>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</si>
  <si>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</si>
  <si>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</si>
  <si>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</si>
  <si>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</si>
  <si>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</si>
  <si>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</si>
  <si>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</si>
  <si>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</si>
  <si>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</si>
  <si>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</si>
  <si>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</si>
  <si>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</si>
  <si>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</si>
  <si>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</si>
  <si>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</si>
  <si>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</si>
  <si>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</si>
  <si>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</si>
  <si>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</si>
  <si>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</si>
  <si>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</si>
  <si>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</si>
  <si>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</si>
  <si>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</si>
  <si>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</si>
  <si>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</si>
  <si>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</si>
  <si>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</si>
  <si>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</si>
  <si>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</si>
  <si>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</si>
  <si>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</si>
  <si>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</si>
  <si>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</si>
  <si>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</si>
  <si>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</si>
  <si>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</si>
  <si>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</si>
  <si>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</si>
  <si>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</si>
  <si>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</si>
  <si>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</si>
  <si>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</si>
  <si>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</si>
  <si>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</si>
  <si>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</si>
  <si>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</si>
  <si>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</si>
  <si>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</si>
  <si>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</si>
  <si>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</si>
  <si>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</si>
  <si>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</si>
  <si>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</si>
  <si>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</si>
  <si>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</si>
  <si>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</si>
  <si>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</si>
  <si>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</si>
  <si>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</si>
  <si>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</si>
  <si>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</si>
  <si>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</si>
  <si>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</si>
  <si>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</si>
  <si>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</si>
  <si>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</si>
  <si>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</si>
  <si>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</si>
  <si>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</si>
  <si>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</si>
  <si>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</si>
  <si>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</si>
  <si>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</si>
  <si>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</si>
  <si>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</si>
  <si>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</si>
  <si>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</si>
  <si>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</si>
  <si>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</si>
  <si>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</si>
  <si>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</si>
  <si>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</si>
  <si>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</si>
  <si>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</si>
  <si>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</si>
  <si>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</si>
  <si>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</si>
  <si>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</si>
  <si>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</si>
  <si>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</si>
  <si>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</si>
  <si>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</si>
  <si>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</si>
  <si>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</si>
  <si>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</si>
  <si>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</si>
  <si>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</si>
  <si>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</si>
  <si>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</si>
  <si>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</si>
  <si>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</si>
  <si>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</si>
  <si>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</si>
  <si>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</si>
  <si>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</si>
  <si>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</si>
  <si>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</si>
  <si>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</si>
  <si>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</si>
  <si>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</si>
  <si>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</si>
  <si>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</si>
  <si>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</si>
  <si>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</si>
  <si>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</si>
  <si>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</si>
  <si>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</si>
  <si>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</si>
  <si>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</si>
  <si>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</si>
  <si>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</si>
  <si>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</si>
  <si>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</si>
  <si>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</si>
  <si>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</si>
  <si>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</si>
  <si>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</si>
  <si>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</si>
  <si>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</si>
  <si>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</si>
  <si>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</si>
  <si>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</si>
  <si>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</si>
  <si>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</si>
  <si>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</si>
  <si>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</si>
  <si>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</si>
  <si>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</si>
  <si>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</si>
  <si>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</si>
  <si>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</si>
  <si>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</si>
  <si>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</si>
  <si>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</si>
  <si>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</si>
  <si>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</si>
  <si>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</si>
  <si>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</si>
  <si>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</si>
  <si>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</si>
  <si>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</si>
  <si>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</si>
  <si>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</si>
  <si>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</si>
  <si>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</si>
  <si>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</si>
  <si>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</si>
  <si>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</si>
  <si>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</si>
  <si>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</si>
  <si>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</si>
  <si>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</si>
  <si>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</si>
  <si>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</si>
  <si>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</si>
  <si>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</si>
  <si>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</si>
  <si>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</si>
  <si>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</si>
  <si>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</si>
  <si>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</si>
  <si>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</si>
  <si>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</si>
  <si>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</si>
  <si>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</si>
  <si>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</si>
  <si>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</si>
  <si>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</si>
  <si>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</si>
  <si>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</si>
  <si>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</si>
  <si>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</si>
  <si>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</si>
  <si>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</si>
  <si>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</si>
  <si>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</si>
  <si>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</si>
  <si>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</si>
  <si>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</si>
  <si>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</si>
  <si>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</si>
  <si>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</si>
  <si>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</si>
  <si>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</si>
  <si>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</si>
  <si>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</si>
  <si>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</si>
  <si>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</si>
  <si>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</si>
  <si>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</si>
  <si>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</si>
  <si>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</si>
  <si>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</si>
  <si>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</si>
  <si>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</si>
  <si>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</si>
  <si>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</si>
  <si>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</si>
  <si>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</si>
  <si>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</si>
  <si>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</si>
  <si>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</si>
  <si>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</si>
  <si>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</si>
  <si>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</si>
  <si>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</si>
  <si>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</si>
  <si>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</si>
  <si>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</si>
  <si>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</si>
  <si>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</si>
  <si>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</si>
  <si>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</si>
  <si>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</si>
  <si>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</si>
  <si>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</si>
  <si>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</si>
  <si>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</si>
  <si>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</si>
  <si>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</si>
  <si>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</si>
  <si>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</si>
  <si>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</si>
  <si>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</si>
  <si>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</si>
  <si>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</si>
  <si>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</si>
  <si>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</si>
  <si>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</si>
  <si>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</si>
  <si>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</si>
  <si>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</si>
  <si>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</si>
  <si>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</si>
  <si>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</si>
  <si>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</si>
  <si>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</si>
  <si>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</si>
  <si>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</si>
  <si>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</si>
  <si>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</si>
  <si>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</si>
  <si>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</si>
  <si>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</si>
  <si>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</si>
  <si>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</si>
  <si>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</si>
  <si>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</si>
  <si>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</si>
  <si>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</si>
  <si>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</si>
  <si>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</si>
  <si>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</si>
  <si>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</si>
  <si>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</si>
  <si>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</si>
  <si>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</si>
  <si>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</si>
  <si>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</si>
  <si>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</si>
  <si>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</si>
  <si>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</si>
  <si>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</si>
  <si>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</si>
  <si>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</si>
  <si>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</si>
  <si>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</si>
  <si>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</si>
  <si>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</si>
  <si>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</si>
  <si>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</si>
  <si>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</si>
  <si>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</si>
  <si>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</si>
  <si>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</si>
  <si>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</si>
  <si>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</si>
  <si>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</si>
  <si>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</si>
  <si>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</si>
  <si>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</si>
  <si>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</si>
  <si>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</si>
  <si>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</si>
  <si>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</si>
  <si>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</si>
  <si>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</si>
  <si>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</si>
  <si>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</si>
  <si>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</si>
  <si>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</si>
  <si>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</si>
  <si>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</si>
  <si>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</si>
  <si>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</si>
  <si>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</si>
  <si>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</si>
  <si>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</si>
  <si>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</si>
  <si>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</si>
  <si>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</si>
  <si>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</si>
  <si>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</si>
  <si>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</si>
  <si>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</si>
  <si>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</si>
  <si>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</si>
  <si>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</si>
  <si>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</si>
  <si>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</si>
  <si>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</si>
  <si>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</si>
  <si>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</si>
  <si>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</si>
  <si>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</si>
  <si>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</si>
  <si>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</si>
  <si>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</si>
  <si>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</si>
  <si>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</si>
  <si>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</si>
  <si>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</si>
  <si>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</si>
  <si>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</si>
  <si>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</si>
  <si>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</si>
  <si>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</si>
  <si>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</si>
  <si>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</si>
  <si>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</si>
  <si>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</si>
  <si>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</si>
  <si>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</si>
  <si>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</si>
  <si>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</si>
  <si>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</si>
  <si>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</si>
  <si>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</si>
  <si>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</si>
  <si>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</si>
  <si>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</si>
  <si>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</si>
  <si>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</si>
  <si>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</si>
  <si>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</si>
  <si>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</si>
  <si>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</si>
  <si>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</si>
  <si>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</si>
  <si>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</si>
  <si>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</si>
  <si>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</si>
  <si>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</si>
  <si>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</si>
  <si>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</si>
  <si>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</si>
  <si>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</si>
  <si>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</si>
  <si>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</si>
  <si>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</si>
  <si>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</si>
  <si>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</si>
  <si>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</si>
  <si>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</si>
  <si>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</si>
  <si>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</si>
  <si>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</si>
  <si>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</si>
  <si>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</si>
  <si>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</si>
  <si>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</si>
  <si>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</si>
  <si>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</si>
  <si>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</si>
  <si>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</si>
  <si>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</si>
  <si>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</si>
  <si>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</si>
  <si>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</si>
  <si>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</si>
  <si>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</si>
  <si>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</si>
  <si>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</si>
  <si>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</si>
  <si>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</si>
  <si>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</si>
  <si>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</si>
  <si>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</si>
  <si>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</si>
  <si>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</si>
  <si>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</si>
  <si>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</si>
  <si>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</si>
  <si>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</si>
  <si>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</si>
  <si>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</si>
  <si>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</si>
  <si>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</si>
  <si>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</si>
  <si>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</si>
  <si>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</si>
  <si>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</si>
  <si>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</si>
  <si>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</si>
  <si>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</si>
  <si>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</si>
  <si>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</si>
  <si>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</si>
  <si>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</si>
  <si>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</si>
  <si>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</si>
  <si>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</si>
  <si>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</si>
  <si>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</si>
  <si>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</si>
  <si>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</si>
  <si>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</si>
  <si>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</si>
  <si>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</si>
  <si>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</si>
  <si>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</si>
  <si>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</si>
  <si>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</si>
  <si>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</si>
  <si>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</si>
  <si>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</si>
  <si>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</si>
  <si>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</si>
  <si>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</si>
  <si>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</si>
  <si>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</si>
  <si>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</si>
  <si>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</si>
  <si>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</si>
  <si>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</si>
  <si>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</si>
  <si>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</si>
  <si>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</si>
  <si>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</si>
  <si>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</si>
  <si>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</si>
  <si>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</si>
  <si>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</si>
  <si>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</si>
  <si>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</si>
  <si>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</si>
  <si>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</si>
  <si>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</si>
  <si>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</si>
  <si>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</si>
  <si>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</si>
  <si>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</si>
  <si>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</si>
  <si>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</si>
  <si>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</si>
  <si>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</si>
  <si>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</si>
  <si>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</si>
  <si>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</si>
  <si>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</si>
  <si>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</si>
  <si>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</si>
  <si>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</si>
  <si>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</si>
  <si>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</si>
  <si>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</si>
  <si>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</si>
  <si>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</si>
  <si>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</si>
  <si>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</si>
  <si>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</si>
  <si>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</si>
  <si>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</si>
  <si>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</si>
  <si>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</si>
  <si>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</si>
  <si>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</si>
  <si>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</si>
  <si>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</si>
  <si>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</si>
  <si>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</si>
  <si>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</si>
  <si>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</si>
  <si>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</si>
  <si>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</si>
  <si>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</si>
  <si>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</si>
  <si>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</si>
  <si>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</si>
  <si>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</si>
  <si>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</si>
  <si>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</si>
  <si>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</si>
  <si>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</si>
  <si>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</si>
  <si>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</si>
  <si>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</si>
  <si>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</si>
  <si>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</si>
  <si>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</si>
  <si>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</si>
  <si>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</si>
  <si>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</si>
  <si>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</si>
  <si>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</si>
  <si>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</si>
  <si>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</si>
  <si>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</si>
  <si>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</si>
  <si>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</si>
  <si>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</si>
  <si>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</si>
  <si>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</si>
  <si>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</si>
  <si>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</si>
  <si>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</si>
  <si>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</si>
  <si>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</si>
  <si>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</si>
  <si>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</si>
  <si>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</si>
  <si>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</si>
  <si>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</si>
  <si>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</si>
  <si>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</si>
  <si>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</si>
  <si>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</si>
  <si>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</si>
  <si>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</si>
  <si>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</si>
  <si>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</si>
  <si>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</si>
  <si>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</si>
  <si>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</si>
  <si>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</si>
  <si>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</si>
  <si>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</si>
  <si>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</si>
  <si>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</si>
  <si>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</si>
  <si>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</si>
  <si>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</si>
  <si>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</si>
  <si>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</si>
  <si>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</si>
  <si>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</si>
  <si>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</si>
  <si>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</si>
  <si>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</si>
  <si>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</si>
  <si>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</si>
  <si>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</si>
  <si>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</si>
  <si>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</si>
  <si>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</si>
  <si>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</si>
  <si>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</si>
  <si>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</si>
  <si>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</si>
  <si>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</si>
  <si>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</si>
  <si>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</si>
  <si>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</si>
  <si>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</si>
  <si>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</si>
  <si>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</si>
  <si>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</si>
  <si>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</si>
  <si>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</si>
  <si>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</si>
  <si>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</si>
  <si>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</si>
  <si>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</si>
  <si>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</si>
  <si>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</si>
  <si>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</si>
  <si>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</si>
  <si>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</si>
  <si>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</si>
  <si>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</si>
  <si>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</si>
  <si>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</si>
  <si>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</si>
  <si>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</si>
  <si>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</si>
  <si>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</si>
  <si>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</si>
  <si>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</si>
  <si>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</si>
  <si>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</si>
  <si>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</si>
  <si>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</si>
  <si>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</si>
  <si>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</si>
  <si>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</si>
  <si>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</si>
  <si>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</si>
  <si>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</si>
  <si>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</si>
  <si>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</si>
  <si>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</si>
  <si>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</si>
  <si>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</si>
  <si>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</si>
  <si>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</si>
  <si>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</si>
  <si>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</si>
  <si>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</si>
  <si>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</si>
  <si>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</si>
  <si>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</si>
  <si>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</si>
  <si>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</si>
  <si>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</si>
  <si>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</si>
  <si>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</si>
  <si>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</si>
  <si>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</si>
  <si>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</si>
  <si>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</si>
  <si>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</si>
  <si>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</si>
  <si>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</si>
  <si>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</si>
  <si>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</si>
  <si>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</si>
  <si>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</si>
  <si>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</si>
  <si>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</si>
  <si>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</si>
  <si>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</si>
  <si>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</si>
  <si>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</si>
  <si>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</si>
  <si>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</si>
  <si>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</si>
  <si>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</si>
  <si>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</si>
  <si>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</si>
  <si>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</si>
  <si>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</si>
  <si>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</si>
  <si>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</si>
  <si>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</si>
  <si>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</si>
  <si>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</si>
  <si>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</si>
  <si>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</si>
  <si>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</si>
  <si>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</si>
  <si>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</si>
  <si>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</si>
  <si>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</si>
  <si>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</si>
  <si>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</si>
  <si>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</si>
  <si>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</si>
  <si>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</si>
  <si>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</si>
  <si>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</si>
  <si>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</si>
  <si>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</si>
  <si>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</si>
  <si>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</si>
  <si>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</si>
  <si>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</si>
  <si>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</si>
  <si>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</si>
  <si>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</si>
  <si>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</si>
  <si>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</si>
  <si>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</si>
  <si>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</si>
  <si>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</si>
  <si>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</si>
  <si>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</si>
  <si>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</si>
  <si>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</si>
  <si>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</si>
  <si>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</si>
  <si>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</si>
  <si>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</si>
  <si>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</si>
  <si>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</si>
  <si>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</si>
  <si>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</si>
  <si>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</si>
  <si>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</si>
  <si>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</si>
  <si>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</si>
  <si>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</si>
  <si>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</si>
  <si>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</si>
  <si>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</si>
  <si>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</si>
  <si>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</si>
  <si>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</si>
  <si>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</si>
  <si>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</si>
  <si>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</si>
  <si>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</si>
  <si>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</si>
  <si>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</si>
  <si>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</si>
  <si>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</si>
  <si>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</si>
  <si>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</si>
  <si>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</si>
  <si>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</si>
  <si>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</si>
  <si>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</si>
  <si>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</si>
  <si>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</si>
  <si>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</si>
  <si>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</si>
  <si>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</si>
  <si>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</si>
  <si>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</si>
  <si>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</si>
  <si>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</si>
  <si>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</si>
  <si>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</si>
  <si>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</si>
  <si>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</si>
  <si>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</si>
  <si>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</si>
  <si>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</si>
  <si>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</si>
  <si>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</si>
  <si>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</si>
  <si>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</si>
  <si>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</si>
  <si>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</si>
  <si>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</si>
  <si>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</si>
  <si>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</si>
  <si>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</si>
  <si>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</si>
  <si>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</si>
  <si>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</si>
  <si>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</si>
  <si>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</si>
  <si>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</si>
  <si>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</si>
  <si>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</si>
  <si>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</si>
  <si>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</si>
  <si>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</si>
  <si>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</si>
  <si>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</si>
  <si>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</si>
  <si>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</si>
  <si>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</si>
  <si>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</si>
  <si>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</si>
  <si>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</si>
  <si>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</si>
  <si>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</si>
  <si>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</si>
  <si>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</si>
  <si>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</si>
  <si>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</si>
  <si>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</si>
  <si>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</si>
  <si>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</si>
  <si>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</si>
  <si>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</si>
  <si>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</si>
  <si>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</si>
  <si>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</si>
  <si>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</si>
  <si>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</si>
  <si>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</si>
  <si>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</si>
  <si>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</si>
  <si>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</si>
  <si>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</si>
  <si>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</si>
  <si>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</si>
  <si>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</si>
  <si>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</si>
  <si>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</si>
  <si>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</si>
  <si>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</si>
  <si>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</si>
  <si>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</si>
  <si>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</si>
  <si>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</si>
  <si>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</si>
  <si>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</si>
  <si>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</si>
  <si>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</si>
  <si>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</si>
  <si>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</si>
  <si>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</si>
  <si>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</si>
  <si>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</si>
  <si>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</si>
  <si>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</si>
  <si>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</si>
  <si>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</si>
  <si>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</si>
  <si>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</si>
  <si>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</si>
  <si>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</si>
  <si>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</si>
  <si>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</si>
  <si>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</si>
  <si>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</si>
  <si>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</si>
  <si>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</si>
  <si>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</si>
  <si>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</si>
  <si>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</si>
  <si>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</si>
  <si>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</si>
  <si>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</si>
  <si>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</si>
  <si>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</si>
  <si>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</si>
  <si>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</si>
  <si>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</si>
  <si>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</si>
  <si>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</si>
  <si>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</si>
  <si>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</si>
  <si>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</si>
  <si>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</si>
  <si>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</si>
  <si>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</si>
  <si>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</si>
  <si>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</si>
  <si>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</si>
  <si>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</si>
  <si>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</si>
  <si>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</si>
  <si>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</si>
  <si>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</si>
  <si>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</si>
  <si>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</si>
  <si>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</si>
  <si>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</si>
  <si>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</si>
  <si>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</si>
  <si>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</si>
  <si>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</si>
  <si>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</si>
  <si>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</si>
  <si>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</si>
  <si>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</si>
  <si>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</si>
  <si>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</si>
  <si>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</si>
  <si>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</si>
  <si>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</si>
  <si>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</si>
  <si>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</si>
  <si>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</si>
  <si>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</si>
  <si>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</si>
  <si>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</si>
  <si>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</si>
  <si>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</si>
  <si>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</si>
  <si>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</si>
  <si>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</si>
  <si>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</si>
  <si>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</si>
  <si>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</si>
  <si>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</si>
  <si>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</si>
  <si>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</si>
  <si>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</si>
  <si>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</si>
  <si>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</si>
  <si>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</si>
  <si>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</si>
  <si>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</si>
  <si>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</si>
  <si>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</si>
  <si>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</si>
  <si>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</si>
  <si>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</si>
  <si>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</si>
  <si>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</si>
  <si>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</si>
  <si>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</si>
  <si>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</si>
  <si>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</si>
  <si>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</si>
  <si>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</si>
  <si>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</si>
  <si>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</si>
  <si>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</si>
  <si>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</si>
  <si>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</si>
  <si>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</si>
  <si>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</si>
  <si>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</si>
  <si>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</si>
  <si>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</si>
  <si>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</si>
  <si>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</si>
  <si>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</si>
  <si>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</si>
  <si>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</si>
  <si>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</si>
  <si>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</si>
  <si>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</si>
  <si>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</si>
  <si>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</si>
  <si>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</si>
  <si>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</si>
  <si>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</si>
  <si>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</si>
  <si>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</si>
  <si>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</si>
  <si>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</si>
  <si>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</si>
  <si>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</si>
  <si>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</si>
  <si>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</si>
  <si>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</si>
  <si>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</si>
  <si>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</si>
  <si>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</si>
  <si>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</si>
  <si>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</si>
  <si>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</si>
  <si>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</si>
  <si>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</si>
  <si>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</si>
  <si>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</si>
  <si>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</si>
  <si>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</si>
  <si>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</si>
  <si>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</si>
  <si>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</si>
  <si>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</si>
  <si>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</si>
  <si>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</si>
  <si>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</si>
  <si>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</si>
  <si>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</si>
  <si>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</si>
  <si>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</si>
  <si>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</si>
  <si>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</si>
  <si>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</si>
  <si>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</si>
  <si>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</si>
  <si>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</si>
  <si>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</si>
  <si>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</si>
  <si>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</si>
  <si>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</si>
  <si>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</si>
  <si>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</si>
  <si>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</si>
  <si>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</si>
  <si>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</si>
  <si>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</si>
  <si>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</si>
  <si>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</si>
  <si>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</si>
  <si>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</si>
  <si>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</si>
  <si>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</si>
  <si>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</si>
  <si>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</si>
  <si>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</si>
  <si>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</si>
  <si>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</si>
  <si>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</si>
  <si>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</si>
  <si>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</si>
  <si>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</si>
  <si>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</si>
  <si>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</si>
  <si>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</si>
  <si>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</si>
  <si>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</si>
  <si>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</si>
  <si>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</si>
  <si>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</si>
  <si>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</si>
  <si>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</si>
  <si>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</si>
  <si>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</si>
  <si>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</si>
  <si>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</si>
  <si>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</si>
  <si>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</si>
  <si>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</si>
  <si>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</si>
  <si>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</si>
  <si>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</si>
  <si>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</si>
  <si>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</si>
  <si>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</si>
  <si>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</si>
  <si>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</si>
  <si>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</si>
  <si>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</si>
  <si>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</si>
  <si>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</si>
  <si>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</si>
  <si>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</si>
  <si>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</si>
  <si>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</si>
  <si>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</si>
  <si>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</si>
  <si>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</si>
  <si>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</si>
  <si>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</si>
  <si>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</si>
  <si>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</si>
  <si>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</si>
  <si>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</si>
  <si>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</si>
  <si>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</si>
  <si>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</si>
  <si>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</si>
  <si>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</si>
  <si>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</si>
  <si>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</si>
  <si>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</si>
  <si>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</si>
  <si>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</si>
  <si>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</si>
  <si>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</si>
  <si>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</si>
  <si>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</si>
  <si>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</si>
  <si>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</si>
  <si>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</si>
  <si>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</si>
  <si>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</si>
  <si>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</si>
  <si>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</si>
  <si>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</si>
  <si>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</si>
  <si>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</si>
  <si>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</si>
  <si>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</si>
  <si>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</si>
  <si>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</si>
  <si>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</si>
  <si>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</si>
  <si>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</si>
  <si>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</si>
  <si>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</si>
  <si>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</si>
  <si>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</si>
  <si>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</si>
  <si>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</si>
  <si>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</si>
  <si>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</si>
  <si>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</si>
  <si>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</si>
  <si>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</si>
  <si>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</si>
  <si>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</si>
  <si>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</si>
  <si>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</si>
  <si>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</si>
  <si>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</si>
  <si>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</si>
  <si>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</si>
  <si>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</si>
  <si>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</si>
  <si>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</si>
  <si>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</si>
  <si>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</si>
  <si>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</si>
  <si>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</si>
  <si>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</si>
  <si>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</si>
  <si>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</si>
  <si>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</si>
  <si>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</si>
  <si>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</si>
  <si>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</si>
  <si>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</si>
  <si>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</si>
  <si>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</si>
  <si>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</si>
  <si>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</si>
  <si>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</si>
  <si>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</si>
  <si>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</si>
  <si>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</si>
  <si>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</si>
  <si>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</si>
  <si>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</si>
  <si>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</si>
  <si>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</si>
  <si>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</si>
  <si>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</si>
  <si>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</si>
  <si>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</si>
  <si>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</si>
  <si>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</si>
  <si>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</si>
  <si>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</si>
  <si>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</si>
  <si>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</si>
  <si>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</si>
  <si>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</si>
  <si>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</si>
  <si>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</si>
  <si>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</si>
  <si>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</si>
  <si>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</si>
  <si>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</si>
  <si>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</si>
  <si>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</si>
  <si>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</si>
  <si>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</si>
  <si>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</si>
  <si>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</si>
  <si>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</si>
  <si>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</si>
  <si>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</si>
  <si>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</si>
  <si>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</si>
  <si>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</si>
  <si>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</si>
  <si>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</si>
  <si>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</si>
  <si>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</si>
  <si>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</si>
  <si>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</si>
  <si>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</si>
  <si>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PCM-20251210-00003068</t>
  </si>
  <si>
    <t xml:space="preserve">Major </t>
  </si>
  <si>
    <t>ETA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</si>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</sst>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3" totalsRowShown="0" headerRowDxfId="97" dataDxfId="96" headerRowBorderDxfId="94" tableBorderDxfId="95" totalsRowBorderDxfId="93">
  <autoFilter ref="A1:L1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338.89629907407652</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19806</v>
      </c>
      <c r="E3" s="122" t="s">
        <v>39109</v>
      </c>
      <c r="F3" s="121">
        <v>46001.814421296294</v>
      </c>
      <c r="G3" s="120">
        <f ca="1">IFERROR(NOW()-F3,"-")</f>
        <v>3.0303703708341345E-2</v>
      </c>
      <c r="H3" s="121">
        <v>46001.762337962966</v>
      </c>
      <c r="I3" s="123" t="str">
        <f>IFERROR(VLOOKUP(D3,DB!A:F,6,0),"")</f>
        <v>SCECO</v>
      </c>
      <c r="J3" s="123" t="str">
        <f>IFERROR(VLOOKUP(D3,DB!A:G,7,0),"")</f>
        <v>No BB Design+No BB Shifted</v>
      </c>
      <c r="K3" s="119" t="s">
        <v>39110</v>
      </c>
      <c r="L3" s="118" t="str">
        <f>IFERROR(VLOOKUP(D3,DB!A:I,9,0),"")</f>
        <v>Latis</v>
      </c>
    </row>
    <row r="4" spans="1:15" ht="15" customHeight="1">
      <c r="A4" s="124"/>
      <c r="B4" s="123" t="str">
        <f>IFERROR(VLOOKUP(D4,DB!A:K,11,0),"")</f>
        <v/>
      </c>
      <c r="C4" s="123"/>
      <c r="D4" s="56"/>
      <c r="E4" s="122"/>
      <c r="F4" s="121"/>
      <c r="G4" s="120">
        <f ca="1">IFERROR(NOW()-F4,"-")</f>
        <v>46001.844725000003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46001.844725000003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46001.844725000003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46001.844725000003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46001.844725000003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46001.844725000003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46001.844725000003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46001.844725000003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46001.844725000003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46001.844725000003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46001.844725000003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46001.844725000003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46001.844725000003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46001.844725000003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46001.844725000003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46001.844725000003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46001.844725000003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46001.844725000003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46001.844725000003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46001.844725000003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46001.844725000003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46001.844725000003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46001.844725000003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46001.844725000003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46001.844725000003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46001.844725000003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46001.844725000003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46001.844725000003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46001.844725000003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46001.844725000003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46001.844725000003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46001.844725000003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46001.844725000003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46001.844725000003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46001.844725000003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46001.844725000003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46001.844725000003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46001.844725000003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46001.844725000003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46001.844725000003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46001.844725000003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46001.844725000003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46001.844725000003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46001.844725000003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46001.844725000003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46001.844725000003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46001.844725000003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46001.844725000003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46001.844725000003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46001.844725000003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46001.844725000003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46001.844725000003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46001.844725000003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46001.844725000003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46001.844725000003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46001.844725000003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46001.844725000003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46001.844725000003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46001.844725000003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46001.844725000003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46001.844725000003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46001.844725000003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46001.844725000003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46001.844725000003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46001.844725000003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46001.844725000003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46001.844725000003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46001.844725000003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46001.844725000003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46001.844725000003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46001.844725000003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46001.844725000003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46001.844725000003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46001.844725000003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46001.844725000003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46001.844725000003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46001.844725000003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46001.844725000003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46001.844725000003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46001.844725000003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46001.844725000003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46001.844725000003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46001.844725000003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46001.844725000003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46001.844725000003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46001.844725000003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46001.844725000003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46001.844725000003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46001.844725000003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46001.844725000003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46001.844725000003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46001.844725000003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46001.844725000003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46001.844725000003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46001.844725000003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46001.844725000003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46001.844725000003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46001.844725000003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46001.844725000003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46001.844725000003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46001.844725000003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46001.844725000003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46001.844725000003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46001.844725000003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46001.844725000003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46001.844725000003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46001.844725000003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46001.844725000003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46001.844725000003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46001.844725000003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46001.844725000003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46001.844725000003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46001.844725000003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46001.844725000003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46001.844725000003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46001.844725000003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46001.844725000003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46001.844725000003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46001.844725000003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46001.844725000003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46001.844725000003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46001.844725000003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46001.844725000003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46001.844725000003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46001.844725000003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46001.844725000003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46001.844725000003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46001.844725000003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46001.844725000003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46001.844725000003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46001.844725000003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46001.844725000003</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46001.844725000003</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46001.844725000003</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46001.844725000003</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46001.844725000003</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46001.844725000003</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46001.844725000003</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46001.844725000003</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46001.844725000003</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46001.844725000003</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46001.844725000003</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46001.844725000003</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46001.844725000003</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46001.844725000003</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46001.844725000003</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46001.844725000003</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46001.844725000003</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46001.844725000003</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46001.844725000003</v>
      </c>
      <c r="H153" s="121"/>
      <c r="I153" s="123" t="str">
        <f>IFERROR(VLOOKUP(D153,DB!A:F,6,0),"")</f>
        <v/>
      </c>
      <c r="J153" s="123" t="str">
        <f>IFERROR(VLOOKUP(D153,DB!A:G,7,0),"")</f>
        <v/>
      </c>
      <c r="K153" s="119"/>
      <c r="L153" s="118" t="str">
        <f>IFERROR(VLOOKUP(D153,DB!A:I,9,0),"")</f>
        <v/>
      </c>
    </row>
  </sheetData>
  <customSheetViews>
    <customSheetView guid="{F6042A99-DD27-4453-835D-0834D95730CC}" filter="1" showAutoFilter="1">
      <pageMargins left="0" right="0" top="0" bottom="0" header="0" footer="0"/>
      <autoFilter ref="B1:M1" xr:uid="{DFD609D3-338E-49F1-9AEF-33B2546CCD24}"/>
    </customSheetView>
  </customSheetViews>
  <dataValidations count="2">
    <dataValidation allowBlank="1" showInputMessage="1" showErrorMessage="1" sqref="E1" xr:uid="{5DBA255D-CDD9-49FB-AD3C-AF70AB4EE696}"/>
    <dataValidation type="list" allowBlank="1" showInputMessage="1" showErrorMessage="1" sqref="E2:E1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176.84488703704119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17.457306018521194</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4.4893430555603118</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46001.844725000003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46001.844725000003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46001.844725000003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46001.844725000003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46001.844725000003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46001.844725000003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46001.844725000003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46001.844725000003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46001.844725000003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46001.844725000003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46001.844725000003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46001.844725000003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46001.844725000003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46001.844725000003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46001.844725000003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46001.844725000003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46001.844725000003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46001.844725000003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46001.844725000003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46001.844725000003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46001.844725000003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46001.844725000003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46001.844725000003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46001.844725000003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46001.844725000003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46001.844725000003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46001.844725000003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46001.844725000003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46001.844725000003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46001.844725000003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46001.844725000003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46001.844725000003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46001.844725000003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46001.844725000003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46001.844725000003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46001.844725000003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46001.844725000003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46001.844725000003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46001.844725000003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46001.844725000003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46001.844725000003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46001.844725000003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46001.844725000003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46001.844725000003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46001.844725000003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46001.844725000003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46001.844725000003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46001.844725000003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46001.844725000003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46001.844725000003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46001.844725000003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46001.844725000003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46001.844725000003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46001.844725000003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46001.844725000003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46001.844725000003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46001.844725000003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46001.844725000003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46001.844725000003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46001.844725000003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46001.844725000003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46001.844725000003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46001.844725000003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46001.844725000003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46001.844725000003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46001.844725000003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46001.844725000003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46001.844725000003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46001.844725000003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46001.844725000003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46001.844725000003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46001.844725000003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46001.844725000003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46001.844725000003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46001.844725000003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46001.844725000003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46001.844725000003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46001.844725000003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46001.844725000003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46001.844725000003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46001.844725000003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46001.844725000003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46001.844725000003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46001.844725000003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46001.844725000003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46001.844725000003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46001.844725000003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46001.844725000003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46001.844725000003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46001.844725000003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46001.844725000003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46001.844725000003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46001.844725000003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46001.844725000003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46001.844725000003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46001.844725000003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46001.844725000003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46001.844725000003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46001.844725000003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46001.844725000003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46001.844725000003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46001.844725000003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46001.844725000003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46001.844725000003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46001.844725000003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46001.844725000003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46001.844725000003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46001.844725000003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46001.844725000003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46001.844725000003</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46001.844725000003</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46001.844725000003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46001.844725000003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46001.844725000003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46001.844725000003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46001.844725000003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46001.844725000003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46001.844725000003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46001.844725000003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46001.844725000003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46001.844725000003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46001.844725000003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46001.844725000003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46001.844725000003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46001.844725000003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46001.844725000003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46001.844725000003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46001.844725000003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46001.844725000003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46001.844725000003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46001.844725000003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46001.844725000003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46001.844725000003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46001.844725000003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46001.844725000003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46001.844725000003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46001.844725000003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46001.844725000003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46001.844725000003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46001.844725000003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46001.844725000003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46001.844725000003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46001.844725000003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46001.844725000003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46001.844725000003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46001.844725000003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46001.844725000003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46001.844725000003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46001.844725000003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46001.844725000003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46001.844725000003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46001.844725000003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46001.844725000003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46001.844725000003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46001.844725000003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46001.844725000003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46001.844725000003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46001.844725000003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46001.844725000003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46001.844725000003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46001.844725000003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46001.844725000003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46001.844725000003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46001.844725000003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46001.844725000003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46001.844725000003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46001.844725000003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46001.844725000003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46001.844725000003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46001.844725000003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46001.844725000003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46001.844725000003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46001.844725000003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46001.844725000003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46001.844725000003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46001.844725000003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46001.844725000003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46001.844725000003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46001.844725000003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46001.844725000003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46001.844725000003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46001.844725000003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46001.844725000003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46001.844725000003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46001.844725000003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46001.844725000003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46001.844725000003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46001.844725000003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46001.844725000003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46001.844725000003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46001.844725000003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46001.844725000003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46001.844725000003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46001.844725000003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46001.844725000003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46001.844725000003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46001.844725000003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46001.844725000003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46001.844725000003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46001.844725000003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46001.844725000003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46001.844725000003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46001.844725000003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46001.844725000003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46001.844725000003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46001.844725000003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46001.844725000003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46001.844725000003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46001.844725000003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46001.844725000003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46001.844725000003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46001.844725000003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46001.844725000003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46001.844725000003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46001.844725000003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46001.844725000003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46001.844725000003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46001.844725000003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46001.844725000003</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46001.844725000003</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46001.844725000003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46001.844725000003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46001.844725000003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46001.844725000003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46001.844725000003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46001.844725000003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46001.844725000003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46001.844725000003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46001.844725000003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46001.844725000003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46001.844725000003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46001.844725000003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46001.844725000003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46001.844725000003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46001.844725000003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46001.844725000003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46001.844725000003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46001.844725000003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46001.844725000003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46001.844725000003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46001.844725000003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46001.844725000003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46001.844725000003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46001.844725000003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46001.844725000003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46001.844725000003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46001.844725000003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46001.844725000003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46001.844725000003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46001.844725000003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46001.844725000003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46001.844725000003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46001.844725000003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46001.844725000003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46001.844725000003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46001.844725000003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46001.844725000003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46001.844725000003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46001.844725000003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46001.844725000003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46001.844725000003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46001.844725000003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46001.844725000003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46001.844725000003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46001.844725000003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46001.844725000003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46001.844725000003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46001.844725000003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46001.844725000003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46001.844725000003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46001.844725000003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46001.844725000003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46001.844725000003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46001.844725000003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46001.844725000003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46001.844725000003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46001.844725000003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46001.844725000003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46001.844725000003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46001.844725000003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46001.844725000003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46001.844725000003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46001.844725000003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46001.844725000003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46001.844725000003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46001.844725000003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46001.844725000003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46001.844725000003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46001.844725000003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46001.844725000003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46001.844725000003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46001.844725000003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46001.844725000003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46001.844725000003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46001.844725000003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46001.844725000003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46001.844725000003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46001.844725000003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46001.844725000003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46001.844725000003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46001.844725000003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46001.844725000003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46001.844725000003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46001.844725000003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46001.844725000003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46001.844725000003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46001.844725000003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46001.844725000003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46001.844725000003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46001.844725000003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46001.844725000003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46001.844725000003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46001.844725000003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46001.844725000003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46001.844725000003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46001.844725000003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46001.844725000003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46001.844725000003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46001.844725000003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46001.844725000003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46001.844725000003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46001.844725000003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46001.844725000003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46001.844725000003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46001.844725000003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46001.844725000003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46001.844725000003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46001.844725000003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46001.844725000003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46001.844725000003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46001.844725000003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46001.844725000003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46001.844725000003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46001.844725000003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46001.844725000003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46001.844725000003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46001.844725000003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46001.844725000003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46001.844725000003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46001.844725000003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46001.844725000003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46001.844725000003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46001.844725000003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46001.844725000003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46001.844725000003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46001.844725000003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46001.844725000003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46001.844725000003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46001.844725000003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46001.844725000003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46001.844725000003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46001.844725000003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46001.844725000003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46001.844725000003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46001.844725000003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46001.844725000003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46001.844725000003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46001.844725000003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46001.844725000003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46001.844725000003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46001.844725000003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46001.844725000003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46001.844725000003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46001.844725000003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46001.844725000003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46001.844725000003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46001.844725000003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46001.844725000003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46001.844725000003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46001.844725000003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46001.844725000003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46001.844725000003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46001.844725000003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46001.844725000003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46001.844725000003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46001.844725000003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46001.844725000003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46001.844725000003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46001.844725000003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46001.844725000003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46001.844725000003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46001.844725000003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46001.844725000003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46001.844725000003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46001.844725000003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46001.844725000003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46001.844725000003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46001.844725000003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46001.844725000003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46001.844725000003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46001.844725000003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46001.844725000003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46001.844725000003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46001.844725000003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46001.844725000003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46001.844725000003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46001.844725000003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46001.844725000003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46001.844725000003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46001.844725000003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46001.844725000003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46001.844725000003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46001.844725000003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46001.844725000003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46001.844725000003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46001.844725000003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46001.844725000003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46001.844725000003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46001.844725000003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46001.844725000003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46001.844725000003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46001.844725000003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46001.844725000003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46001.844725000003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46001.844725000003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46001.844725000003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46001.844725000003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46001.844725000003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46001.844725000003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46001.844725000003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46001.844725000003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46001.844725000003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46001.844725000003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46001.844725000003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46001.844725000003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46001.844725000003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46001.844725000003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46001.844725000003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46001.844725000003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46001.844725000003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46001.844725000003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46001.844725000003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46001.844725000003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46001.844725000003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46001.844725000003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46001.844725000003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46001.844725000003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46001.844725000003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46001.844725000003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46001.844725000003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46001.844725000003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46001.844725000003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46001.844725000003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46001.844725000003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46001.844725000003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46001.844725000003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46001.844725000003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46001.844725000003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46001.844725000003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46001.844725000003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46001.844725000003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46001.844725000003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46001.844725000003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46001.844725000003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46001.844725000003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46001.844725000003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46001.844725000003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46001.844725000003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46001.844725000003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46001.844725000003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46001.844725000003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46001.844725000003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46001.844725000003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46001.844725000003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46001.844725000003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46001.844725000003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46001.844725000003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46001.844725000003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46001.844725000003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46001.844725000003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46001.844725000003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46001.844725000003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46001.844725000003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46001.844725000003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46001.844725000003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46001.844725000003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46001.844725000003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46001.844725000003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46001.844725000003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46001.844725000003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46001.844725000003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46001.844725000003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46001.844725000003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46001.844725000003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46001.844725000003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46001.844725000003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46001.844725000003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46001.844725000003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46001.844725000003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46001.844725000003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46001.844725000003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46001.844725000003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46001.844725000003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46001.844725000003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46001.844725000003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46001.844725000003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46001.844725000003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46001.844725000003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46001.844725000003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46001.844725000003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46001.844725000003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46001.844725000003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46001.844725000003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46001.844725000003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46001.844725000003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46001.844725000003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46001.844725000003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46001.844725000003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46001.844725000003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46001.844725000003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46001.844725000003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46001.844725000003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46001.844725000003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46001.844725000003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46001.844725000003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46001.844725000003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46001.844725000003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46001.844725000003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46001.844725000003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46001.844725000003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46001.844725000003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46001.844725000003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46001.844725000003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46001.844725000003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46001.844725000003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46001.844725000003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46001.844725000003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46001.844725000003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46001.844725000003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46001.844725000003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46001.844725000003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46001.844725000003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46001.844725000003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46001.844725000003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46001.844725000003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46001.844725000003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46001.844725000003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46001.844725000003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46001.844725000003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46001.844725000003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46001.844725000003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46001.844725000003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46001.844725000003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46001.844725000003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46001.844725000003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46001.844725000003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46001.844725000003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46001.844725000003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46001.844725000003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46001.844725000003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46001.844725000003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46001.844725000003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46001.844725000003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46001.844725000003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46001.844725000003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46001.844725000003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46001.844725000003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46001.844725000003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46001.844725000003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46001.844725000003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46001.844725000003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46001.844725000003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46001.844725000003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46001.844725000003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46001.844725000003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46001.844725000003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46001.844725000003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46001.844725000003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46001.844725000003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46001.844725000003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46001.844725000003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46001.844725000003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46001.844725000003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46001.844725000003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46001.844725000003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46001.844725000003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46001.844725000003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46001.844725000003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46001.844725000003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46001.844725000003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46001.844725000003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46001.844725000003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46001.844725000003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46001.844725000003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46001.844725000003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46001.844725000003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46001.844725000003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46001.844725000003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46001.844725000003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46001.844725000003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46001.844725000003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46001.844725000003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46001.844725000003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46001.844725000003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46001.844725000003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46001.844725000003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46001.844725000003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46001.844725000003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46001.844725000003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46001.844725000003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46001.844725000003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46001.844725000003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46001.844725000003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46001.844725000003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46001.844725000003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46001.844725000003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46001.844725000003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46001.844725000003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46001.844725000003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46001.844725000003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46001.844725000003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46001.844725000003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46001.844725000003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46001.844725000003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46001.844725000003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46001.844725000003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46001.844725000003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46001.844725000003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46001.844725000003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46001.844725000003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46001.844725000003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46001.844725000003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46001.844725000003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46001.844725000003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46001.844725000003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46001.844725000003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46001.844725000003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46001.844725000003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46001.844725000003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46001.844725000003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46001.844725000003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46001.844725000003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46001.844725000003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46001.844725000003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46001.844725000003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46001.844725000003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46001.844725000003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46001.844725000003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46001.844725000003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46001.844725000003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46001.844725000003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46001.844725000003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46001.844725000003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46001.844725000003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46001.844725000003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46001.844725000003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46001.844725000003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46001.844725000003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46001.844725000003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46001.844725000003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46001.844725000003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46001.844725000003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46001.844725000003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46001.844725000003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46001.844725000003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46001.844725000003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46001.844725000003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46001.844725000003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46001.844725000003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46001.844725000003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46001.844725000003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46001.844725000003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46001.844725000003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46001.844725000003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46001.844725000003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46001.844725000003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46001.844725000003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46001.844725000003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46001.844725000003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46001.844725000003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46001.844725000003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46001.844725000003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46001.844725000003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46001.844725000003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46001.844725000003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46001.844725000003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46001.844725000003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46001.844725000003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46001.844725000003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46001.844725000003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46001.844725000003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46001.844725000003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46001.844725000003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46001.844725000003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46001.844725000003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46001.844725000003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46001.844725000003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46001.844725000003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46001.844725000003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46001.844725000003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46001.844725000003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46001.844725000003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46001.844725000003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46001.844725000003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46001.844725000003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46001.844725000003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46001.844725000003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46001.844725000003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46001.844725000003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46001.844725000003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46001.844725000003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46001.844725000003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46001.844725000003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46001.844725000003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46001.844725000003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46001.844725000003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46001.844725000003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46001.844725000003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46001.844725000003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46001.844725000003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46001.844725000003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46001.844725000003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46001.844725000003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46001.844725000003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46001.844725000003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46001.844725000003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46001.844725000003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46001.844725000003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46001.844725000003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46001.844725000003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46001.844725000003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46001.844725000003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46001.844725000003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46001.844725000003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46001.844725000003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46001.844725000003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46001.844725000003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46001.844725000003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46001.844725000003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46001.844725000003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46001.844725000003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46001.844725000003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46001.844725000003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46001.844725000003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46001.844725000003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46001.844725000003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46001.844725000003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46001.844725000003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46001.844725000003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46001.844725000003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46001.844725000003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46001.844725000003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46001.844725000003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46001.844725000003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46001.844725000003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46001.844725000003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46001.844725000003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46001.844725000003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46001.844725000003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46001.844725000003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46001.844725000003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46001.844725000003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46001.844725000003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46001.844725000003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46001.844725000003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46001.844725000003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46001.844725000003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46001.844725000003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46001.844725000003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46001.844725000003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46001.844725000003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46001.844725000003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46001.844725000003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46001.844725000003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46001.844725000003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46001.844725000003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46001.844725000003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46001.844725000003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46001.844725000003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46001.844725000003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46001.844725000003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46001.844725000003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46001.844725000003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46001.844725000003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46001.844725000003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46001.844725000003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46001.844725000003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46001.844725000003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46001.844725000003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46001.844725000003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46001.844725000003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46001.844725000003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46001.844725000003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46001.844725000003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46001.844725000003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46001.844725000003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46001.844725000003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46001.844725000003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46001.844725000003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46001.844725000003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46001.844725000003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46001.844725000003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46001.844725000003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46001.844725000003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46001.844725000003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46001.844725000003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46001.844725000003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46001.844725000003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46001.844725000003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46001.844725000003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46001.844725000003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46001.844725000003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46001.844725000003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46001.844725000003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46001.844725000003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46001.844725000003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46001.844725000003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46001.844725000003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46001.844725000003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46001.844725000003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46001.844725000003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46001.844725000003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46001.844725000003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46001.844725000003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46001.844725000003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46001.844725000003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46001.844725000003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46001.844725000003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46001.844725000003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46001.844725000003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46001.844725000003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46001.844725000003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46001.844725000003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46001.844725000003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46001.844725000003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46001.844725000003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46001.844725000003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46001.844725000003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46001.844725000003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46001.844725000003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46001.844725000003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46001.844725000003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46001.844725000003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46001.844725000003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46001.844725000003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46001.844725000003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46001.844725000003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46001.844725000003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46001.844725000003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46001.844725000003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46001.844725000003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46001.844725000003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46001.844725000003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46001.844725000003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46001.844725000003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46001.844725000003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46001.844725000003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46001.844725000003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46001.844725000003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46001.844725000003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46001.844725000003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46001.844725000003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46001.844725000003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46001.844725000003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46001.844725000003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46001.844725000003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46001.844725000003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46001.844725000003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46001.844725000003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46001.844725000003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46001.844725000003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46001.844725000003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46001.844725000003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46001.844725000003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46001.844725000003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46001.844725000003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46001.844725000003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46001.844725000003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46001.844725000003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46001.844725000003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46001.844725000003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46001.844725000003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46001.844725000003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46001.844725000003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46001.844725000003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46001.844725000003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46001.844725000003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46001.844725000003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46001.844725000003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46001.844725000003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46001.844725000003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46001.844725000003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46001.844725000003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46001.844725000003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46001.844725000003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46001.844725000003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46001.844725000003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46001.844725000003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46001.844725000003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46001.844725000003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46001.844725000003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46001.844725000003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46001.844725000003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46001.844725000003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46001.844725000003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46001.844725000003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46001.844725000003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46001.844725000003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46001.844725000003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46001.844725000003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46001.844725000003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46001.844725000003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46001.844725000003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46001.844725000003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46001.844725000003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46001.844725000003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46001.844725000003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46001.844725000003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46001.844725000003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46001.844725000003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46001.844725000003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46001.844725000003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46001.844725000003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46001.844725000003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46001.844725000003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46001.844725000003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46001.844725000003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46001.844725000003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46001.844725000003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46001.844725000003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46001.844725000003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46001.844725000003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46001.844725000003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46001.844725000003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46001.844725000003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46001.844725000003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46001.844725000003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46001.844725000003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46001.844725000003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46001.844725000003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46001.844725000003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46001.844725000003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46001.844725000003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46001.844725000003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46001.844725000003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46001.844725000003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46001.844725000003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46001.844725000003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46001.844725000003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46001.844725000003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46001.844725000003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46001.844725000003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46001.844725000003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46001.844725000003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46001.844725000003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46001.844725000003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46001.844725000003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46001.844725000003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46001.844725000003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46001.844725000003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46001.844725000003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46001.844725000003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46001.844725000003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46001.844725000003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46001.844725000003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46001.844725000003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46001.844725000003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46001.844725000003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46001.844725000003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46001.844725000003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46001.844725000003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46001.844725000003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46001.844725000003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46001.844725000003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46001.844725000003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46001.844725000003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46001.844725000003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46001.844725000003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46001.844725000003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46001.844725000003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46001.844725000003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46001.844725000003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46001.844725000003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46001.844725000003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46001.844725000003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46001.844725000003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46001.844725000003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46001.844725000003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46001.844725000003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46001.844725000003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46001.844725000003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46001.844725000003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46001.844725000003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46001.844725000003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46001.844725000003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46001.844725000003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46001.844725000003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46001.844725000003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46001.844725000003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46001.844725000003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46001.844725000003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46001.844725000003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46001.844725000003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46001.844725000003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46001.844725000003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46001.844725000003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46001.844725000003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46001.844725000003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46001.844725000003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46001.844725000003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46001.844725000003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46001.844725000003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46001.844725000003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46001.844725000003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46001.844725000003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46001.844725000003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46001.844725000003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46001.844725000003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46001.844725000003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46001.844725000003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46001.844725000003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46001.844725000003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46001.844725000003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46001.844725000003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46001.844725000003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46001.844725000003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46001.844725000003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46001.844725000003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46001.844725000003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46001.844725000003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46001.844725000003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46001.844725000003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46001.844725000003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46001.844725000003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46001.844725000003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46001.844725000003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46001.844725000003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46001.844725000003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46001.844725000003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46001.844725000003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46001.844725000003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46001.844725000003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46001.844725000003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46001.844725000003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46001.844725000003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46001.844725000003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46001.844725000003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46001.844725000003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46001.844725000003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46001.844725000003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46001.844725000003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46001.844725000003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46001.844725000003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46001.844725000003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46001.844725000003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46001.844725000003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46001.844725000003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46001.844725000003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46001.844725000003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46001.844725000003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46001.844725000003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46001.844725000003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46001.844725000003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46001.844725000003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46001.844725000003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46001.844725000003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46001.844725000003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46001.844725000003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46001.844725000003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46001.844725000003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46001.844725000003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46001.844725000003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46001.844725000003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46001.844725000003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46001.844725000003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46001.844725000003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46001.844725000003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46001.844725000003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46001.844725000003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46001.844725000003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46001.844725000003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46001.844725000003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46001.844725000003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46001.844725000003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46001.844725000003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46001.844725000003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46001.844725000003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46001.844725000003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46001.844725000003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46001.844725000003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46001.844725000003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46001.844725000003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46001.844725000003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46001.844725000003</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E13" sqref="E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298.36400740740646</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3.050581481482368</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29609</v>
      </c>
      <c r="E4" s="90" t="s">
        <v>39112</v>
      </c>
      <c r="F4" s="91"/>
      <c r="G4" s="92">
        <f t="shared" ref="G4:G14" ca="1" si="1">IFERROR(NOW()-F4,"")</f>
        <v>46001.844725000003</v>
      </c>
      <c r="H4" s="91">
        <v>46001.754270833335</v>
      </c>
      <c r="I4" s="106" t="str">
        <f>IFERROR(VLOOKUP(D4,DB!A:F,6,0),"")</f>
        <v>SCECO</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46001.844725000003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46001.844725000003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46001.844725000003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46001.844725000003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46001.844725000003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46001.844725000003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46001.844725000003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46001.844725000003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46001.844725000003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46001.844725000003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46001.844725000003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46001.844725000003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46001.844725000003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46001.844725000003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46001.844725000003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46001.844725000003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46001.844725000003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46001.844725000003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46001.844725000003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46001.844725000003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46001.844725000003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46001.844725000003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46001.844725000003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46001.844725000003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46001.844725000003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46001.844725000003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46001.844725000003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46001.844725000003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46001.844725000003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46001.844725000003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46001.844725000003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46001.844725000003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46001.844725000003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46001.844725000003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46001.844725000003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46001.844725000003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46001.844725000003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46001.844725000003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46001.844725000003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46001.844725000003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46001.844725000003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46001.844725000003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46001.844725000003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46001.844725000003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46001.844725000003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46001.844725000003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46001.844725000003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46001.844725000003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46001.844725000003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46001.844725000003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46001.844725000003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46001.844725000003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46001.844725000003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46001.844725000003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46001.844725000003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46001.844725000003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tabSelected="1" workbookViewId="0">
      <selection activeCell="K10" sqref="K10"/>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110.01266481481434</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75.655847685186018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53.18361388889025</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20.471426388889086</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4.7372365740739042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35439</v>
      </c>
      <c r="E7" s="37" t="s">
        <v>39106</v>
      </c>
      <c r="F7" s="38">
        <v>46001.840150462966</v>
      </c>
      <c r="G7" s="129">
        <f ca="1">IFERROR(NOW()-F7,"")</f>
        <v>4.5745370371150784E-3</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46001.844725000003</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46001.844725000003</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46001.844725000003</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46001.844725000003</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46001.844725000003</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46001.844725000003</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46001.844725000003</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46001.844725000003</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46001.844725000003</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46001.844725000003</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46001.844725000003</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46001.844725000003</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46001.844725000003</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46001.844725000003</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46001.844725000003</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46001.844725000003</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46001.844725000003</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46001.844725000003</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46001.844725000003</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46001.844725000003</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46001.844725000003</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46001.844725000003</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46001.844725000003</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46001.844725000003</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46001.844725000003</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46001.844725000003</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46001.844725000003</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46001.844725000003</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46001.844725000003</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46001.844725000003</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46001.844725000003</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46001.844725000003</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46001.844725000003</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46001.844725000003</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46001.844725000003</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46001.844725000003</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46001.844725000003</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46001.844725000003</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46001.844725000003</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46001.844725000003</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46001.844725000003</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46001.844725000003</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46001.844725000003</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46001.844725000003</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46001.844725000003</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46001.844725000003</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46001.844725000003</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46001.844725000003</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46001.844725000003</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46001.844725000003</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46001.844725000003</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46001.844725000003</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46001.844725000003</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46001.844725000003</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46001.844725000003</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46001.844725000003</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46001.844725000003</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46001.844725000003</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46001.844725000003</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46001.844725000003</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46001.844725000003</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46001.844725000003</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46001.844725000003</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46001.844725000003</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46001.844725000003</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46001.844725000003</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46001.844725000003</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46001.844725000003</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46001.844725000003</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46001.844725000003</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46001.844725000003</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46001.844725000003</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46001.844725000003</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46001.844725000003</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46001.844725000003</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46001.844725000003</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46001.844725000003</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46001.844725000003</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46001.844725000003</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46001.844725000003</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46001.844725000003</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46001.844725000003</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46001.844725000003</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46001.844725000003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46001.844725000003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46001.844725000003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46001.844725000003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46001.844725000003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46001.844725000003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46001.844725000003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46001.844725000003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46001.844725000003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46001.844725000003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46001.844725000003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46001.844725000003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46001.844725000003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46001.844725000003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46001.844725000003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46001.844725000003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46001.844725000003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46001.844725000003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46001.844725000003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46001.844725000003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46001.844725000003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46001.844725000003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46001.844725000003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46001.844725000003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46001.844725000003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46001.844725000003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46001.844725000003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46001.844725000003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46001.844725000003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46001.844725000003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46001.844725000003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46001.844725000003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46001.844725000003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46001.844725000003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46001.844725000003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46001.844725000003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46001.844725000003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46001.844725000003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46001.844725000003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46001.844725000003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46001.844725000003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46001.844725000003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46001.844725000003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46001.844725000003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46001.844725000003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46001.844725000003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46001.844725000003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46001.844725000003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46001.844725000003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46001.844725000003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46001.844725000003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46001.844725000003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46001.844725000003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46001.844725000003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46001.844725000003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46001.844725000003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46001.844725000003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46001.844725000003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46001.844725000003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46001.844725000003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46001.844725000003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46001.844725000003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46001.844725000003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46001.844725000003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46001.844725000003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46001.844725000003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46001.844725000003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46001.844725000003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46001.844725000003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46001.844725000003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46001.844725000003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46001.844725000003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46001.844725000003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46001.844725000003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46001.844725000003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46001.844725000003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46001.844725000003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46001.844725000003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46001.844725000003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46001.844725000003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46001.844725000003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46001.844725000003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46001.844725000003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46001.844725000003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46001.844725000003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46001.844725000003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46001.844725000003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46001.844725000003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46001.844725000003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46001.844725000003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46001.844725000003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46001.844725000003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46001.844725000003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46001.844725000003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46001.844725000003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46001.844725000003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46001.844725000003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46001.844725000003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46001.844725000003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46001.844725000003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46001.844725000003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46001.844725000003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46001.844725000003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46001.844725000003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46001.844725000003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46001.844725000003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46001.844725000003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46001.844725000003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46001.844725000003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46001.844725000003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46001.844725000003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46001.844725000003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46001.844725000003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46001.844725000003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46001.844725000003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46001.844725000003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46001.844725000003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46001.844725000003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46001.844725000003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46001.844725000003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46001.844725000003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46001.844725000003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46001.844725000003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46001.844725000003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46001.844725000003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46001.844725000003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46001.844725000003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46001.844725000003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46001.844725000003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46001.844725000003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46001.844725000003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46001.844725000003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46001.844725000003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46001.844725000003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46001.844725000003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46001.844725000003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46001.844725000003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46001.844725000003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46001.844725000003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46001.844725000003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46001.844725000003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46001.844725000003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46001.844725000003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46001.844725000003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46001.844725000003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46001.844725000003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46001.844725000003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46001.844725000003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46001.844725000003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46001.844725000003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46001.844725000003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46001.844725000003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46001.844725000003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46001.844725000003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46001.844725000003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46001.844725000003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46001.844725000003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46001.844725000003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46001.844725000003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46001.844725000003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46001.844725000003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46001.844725000003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46001.844725000003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46001.844725000003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46001.844725000003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46001.844725000003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46001.844725000003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46001.844725000003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46001.844725000003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46001.844725000003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46001.844725000003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46001.844725000003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46001.844725000003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46001.844725000003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46001.844725000003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46001.844725000003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46001.844725000003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46001.844725000003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46001.844725000003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46001.844725000003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46001.844725000003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46001.844725000003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46001.844725000003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46001.844725000003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46001.844725000003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46001.844725000003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46001.844725000003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46001.844725000003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46001.844725000003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46001.844725000003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46001.844725000003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46001.844725000003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46001.844725000003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46001.844725000003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46001.844725000003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46001.844725000003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46001.844725000003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46001.844725000003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46001.844725000003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46001.844725000003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46001.844725000003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46001.844725000003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46001.844725000003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46001.844725000003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46001.844725000003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46001.844725000003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46001.844725000003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46001.844725000003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46001.844725000003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46001.844725000003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46001.844725000003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46001.844725000003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46001.844725000003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46001.844725000003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46001.844725000003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46001.844725000003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46001.844725000003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46001.844725000003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46001.844725000003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46001.844725000003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46001.844725000003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46001.844725000003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46001.844725000003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46001.844725000003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46001.844725000003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46001.844725000003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46001.844725000003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46001.844725000003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46001.844725000003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46001.844725000003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46001.844725000003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46001.844725000003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46001.844725000003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46001.844725000003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46001.844725000003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46001.844725000003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46001.844725000003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46001.844725000003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46001.844725000003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46001.844725000003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46001.844725000003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46001.844725000003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46001.844725000003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46001.844725000003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46001.844725000003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46001.844725000003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46001.844725000003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46001.844725000003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46001.844725000003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46001.844725000003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46001.844725000003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46001.844725000003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46001.844725000003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46001.844725000003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46001.844725000003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46001.844725000003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46001.844725000003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46001.844725000003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46001.844725000003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46001.844725000003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46001.844725000003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46001.844725000003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46001.844725000003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46001.844725000003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46001.844725000003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46001.844725000003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46001.844725000003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46001.844725000003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46001.844725000003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46001.844725000003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46001.844725000003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46001.844725000003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46001.844725000003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46001.844725000003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46001.844725000003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46001.844725000003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46001.844725000003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46001.844725000003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46001.844725000003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46001.844725000003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46001.844725000003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46001.844725000003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46001.844725000003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46001.844725000003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46001.844725000003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46001.844725000003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46001.844725000003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46001.844725000003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46001.844725000003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46001.844725000003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46001.844725000003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46001.844725000003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46001.844725000003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46001.844725000003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46001.844725000003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46001.844725000003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46001.844725000003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46001.844725000003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46001.844725000003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46001.844725000003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46001.844725000003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46001.844725000003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46001.844725000003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46001.844725000003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46001.844725000003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46001.844725000003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46001.844725000003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46001.844725000003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46001.844725000003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46001.844725000003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46001.844725000003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46001.844725000003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46001.844725000003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46001.844725000003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46001.844725000003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46001.844725000003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46001.844725000003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46001.844725000003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46001.844725000003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46001.844725000003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46001.844725000003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46001.844725000003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46001.844725000003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46001.844725000003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46001.844725000003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46001.844725000003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46001.844725000003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46001.844725000003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46001.844725000003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46001.844725000003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46001.844725000003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46001.844725000003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46001.844725000003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46001.844725000003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46001.844725000003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46001.844725000003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46001.844725000003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46001.844725000003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46001.844725000003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46001.844725000003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46001.844725000003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46001.844725000003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46001.844725000003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46001.844725000003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46001.844725000003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46001.844725000003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46001.844725000003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46001.844725000003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46001.844725000003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46001.844725000003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46001.844725000003</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46001.844725000003</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46001.844725000003</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46001.844725000003</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46001.844725000003</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46001.844725000003</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46001.844725000003</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46001.844725000003</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46001.844725000003</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46001.844725000003</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46001.844725000003</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